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codeName="ThisWorkbook" defaultThemeVersion="124226"/>
  <bookViews>
    <workbookView xWindow="2745" yWindow="285" windowWidth="19440" windowHeight="11760" tabRatio="826"/>
  </bookViews>
  <sheets>
    <sheet name="feederpieken" sheetId="1" r:id="rId1"/>
    <sheet name="verschakelingen TS" sheetId="2" r:id="rId2"/>
    <sheet name="Overzicht Ruggengraat" sheetId="10" r:id="rId3"/>
    <sheet name="gegevenstabel" sheetId="4" r:id="rId4"/>
    <sheet name="overzicht &gt; 1MW injectie" sheetId="7" r:id="rId5"/>
    <sheet name="overzicht &gt;1MW projecten afname" sheetId="5" r:id="rId6"/>
    <sheet name="niet-aansluitbare projecten" sheetId="6" r:id="rId7"/>
  </sheets>
  <externalReferences>
    <externalReference r:id="rId8"/>
  </externalReferences>
  <definedNames>
    <definedName name="_xlnm._FilterDatabase" localSheetId="1" hidden="1">'verschakelingen TS'!$A$2:$G$2</definedName>
    <definedName name="_xlnm.Print_Area" localSheetId="0">feederpieken!$A$3:$K$3</definedName>
    <definedName name="_xlnm.Print_Titles" localSheetId="0">feederpieken!$1:$2</definedName>
    <definedName name="Ref_Motivatie">[1]Legenda!$B$2:$B$16</definedName>
    <definedName name="Ref_netdeel">[1]Legenda!$A$2:$A$6</definedName>
  </definedNames>
  <calcPr calcId="171027" calcMode="manual"/>
</workbook>
</file>

<file path=xl/calcChain.xml><?xml version="1.0" encoding="utf-8"?>
<calcChain xmlns="http://schemas.openxmlformats.org/spreadsheetml/2006/main">
  <c r="X33" i="4" l="1"/>
  <c r="V33" i="4"/>
  <c r="Z33" i="4" s="1"/>
  <c r="T33" i="4"/>
  <c r="Q33" i="4"/>
  <c r="U33" i="4" s="1"/>
  <c r="Y33" i="4" s="1"/>
  <c r="M33" i="4"/>
  <c r="K33" i="4"/>
  <c r="Y32" i="4"/>
  <c r="V32" i="4"/>
  <c r="T32" i="4"/>
  <c r="Q32" i="4"/>
  <c r="U32" i="4" s="1"/>
  <c r="M32" i="4"/>
  <c r="K32" i="4"/>
  <c r="O32" i="4" s="1"/>
  <c r="S32" i="4" s="1"/>
  <c r="W32" i="4" s="1"/>
  <c r="AA32" i="4" s="1"/>
  <c r="F31" i="4"/>
  <c r="K31" i="4" s="1"/>
  <c r="O31" i="4" s="1"/>
  <c r="S31" i="4" s="1"/>
  <c r="W31" i="4" s="1"/>
  <c r="AA31" i="4" s="1"/>
  <c r="C31" i="4"/>
  <c r="Q29" i="4"/>
  <c r="U29" i="4" s="1"/>
  <c r="Y29" i="4" s="1"/>
  <c r="N29" i="4"/>
  <c r="R29" i="4" s="1"/>
  <c r="V29" i="4" s="1"/>
  <c r="Z29" i="4" s="1"/>
  <c r="M29" i="4"/>
  <c r="L29" i="4"/>
  <c r="P29" i="4" s="1"/>
  <c r="T29" i="4" s="1"/>
  <c r="X29" i="4" s="1"/>
  <c r="K29" i="4"/>
  <c r="O29" i="4" s="1"/>
  <c r="S29" i="4" s="1"/>
  <c r="W29" i="4" s="1"/>
  <c r="AA29" i="4" s="1"/>
  <c r="N28" i="4"/>
  <c r="R28" i="4" s="1"/>
  <c r="V28" i="4" s="1"/>
  <c r="Z28" i="4" s="1"/>
  <c r="M28" i="4"/>
  <c r="Q28" i="4" s="1"/>
  <c r="U28" i="4" s="1"/>
  <c r="Y28" i="4" s="1"/>
  <c r="L28" i="4"/>
  <c r="P28" i="4" s="1"/>
  <c r="T28" i="4" s="1"/>
  <c r="X28" i="4" s="1"/>
  <c r="K28" i="4"/>
  <c r="AA27" i="4"/>
  <c r="S27" i="4"/>
  <c r="W27" i="4" s="1"/>
  <c r="K27" i="4"/>
  <c r="O27" i="4" s="1"/>
  <c r="J27" i="4"/>
  <c r="N27" i="4" s="1"/>
  <c r="R27" i="4" s="1"/>
  <c r="V27" i="4" s="1"/>
  <c r="Z27" i="4" s="1"/>
  <c r="F27" i="4"/>
  <c r="D27" i="4"/>
  <c r="D31" i="4" s="1"/>
  <c r="C27" i="4"/>
  <c r="B27" i="4"/>
  <c r="B31" i="4" s="1"/>
  <c r="N23" i="4"/>
  <c r="R23" i="4" s="1"/>
  <c r="V23" i="4" s="1"/>
  <c r="Z23" i="4" s="1"/>
  <c r="M23" i="4"/>
  <c r="Q23" i="4" s="1"/>
  <c r="U23" i="4" s="1"/>
  <c r="Y23" i="4" s="1"/>
  <c r="L23" i="4"/>
  <c r="P23" i="4" s="1"/>
  <c r="T23" i="4" s="1"/>
  <c r="X23" i="4" s="1"/>
  <c r="K23" i="4"/>
  <c r="V22" i="4"/>
  <c r="Z22" i="4" s="1"/>
  <c r="R22" i="4"/>
  <c r="N22" i="4"/>
  <c r="M22" i="4"/>
  <c r="Q22" i="4" s="1"/>
  <c r="U22" i="4" s="1"/>
  <c r="Y22" i="4" s="1"/>
  <c r="L22" i="4"/>
  <c r="P22" i="4" s="1"/>
  <c r="T22" i="4" s="1"/>
  <c r="X22" i="4" s="1"/>
  <c r="K22" i="4"/>
  <c r="O22" i="4" s="1"/>
  <c r="R21" i="4"/>
  <c r="V21" i="4" s="1"/>
  <c r="Z21" i="4" s="1"/>
  <c r="N21" i="4"/>
  <c r="K21" i="4"/>
  <c r="O21" i="4" s="1"/>
  <c r="S21" i="4" s="1"/>
  <c r="W21" i="4" s="1"/>
  <c r="AA21" i="4" s="1"/>
  <c r="O19" i="4"/>
  <c r="S19" i="4" s="1"/>
  <c r="W19" i="4" s="1"/>
  <c r="AA19" i="4" s="1"/>
  <c r="K19" i="4"/>
  <c r="S18" i="4"/>
  <c r="W18" i="4" s="1"/>
  <c r="AA18" i="4" s="1"/>
  <c r="O18" i="4"/>
  <c r="K18" i="4"/>
  <c r="N15" i="4"/>
  <c r="J15" i="4"/>
  <c r="I15" i="4"/>
  <c r="H15" i="4"/>
  <c r="F15" i="4"/>
  <c r="D15" i="4"/>
  <c r="C15" i="4"/>
  <c r="B15" i="4"/>
  <c r="V14" i="4"/>
  <c r="Z14" i="4" s="1"/>
  <c r="R14" i="4"/>
  <c r="N14" i="4"/>
  <c r="M14" i="4"/>
  <c r="Q14" i="4" s="1"/>
  <c r="U14" i="4" s="1"/>
  <c r="Y14" i="4" s="1"/>
  <c r="L14" i="4"/>
  <c r="P14" i="4" s="1"/>
  <c r="T14" i="4" s="1"/>
  <c r="X14" i="4" s="1"/>
  <c r="K14" i="4"/>
  <c r="O14" i="4" s="1"/>
  <c r="N13" i="4"/>
  <c r="R13" i="4" s="1"/>
  <c r="V13" i="4" s="1"/>
  <c r="Z13" i="4" s="1"/>
  <c r="M13" i="4"/>
  <c r="Q13" i="4" s="1"/>
  <c r="U13" i="4" s="1"/>
  <c r="Y13" i="4" s="1"/>
  <c r="L13" i="4"/>
  <c r="P13" i="4" s="1"/>
  <c r="T13" i="4" s="1"/>
  <c r="X13" i="4" s="1"/>
  <c r="K13" i="4"/>
  <c r="O13" i="4" s="1"/>
  <c r="S13" i="4" s="1"/>
  <c r="W13" i="4" s="1"/>
  <c r="AA13" i="4" s="1"/>
  <c r="P12" i="4"/>
  <c r="P15" i="4" s="1"/>
  <c r="N12" i="4"/>
  <c r="R12" i="4" s="1"/>
  <c r="V12" i="4" s="1"/>
  <c r="Z12" i="4" s="1"/>
  <c r="Z15" i="4" s="1"/>
  <c r="M12" i="4"/>
  <c r="M15" i="4" s="1"/>
  <c r="L12" i="4"/>
  <c r="L15" i="4" s="1"/>
  <c r="K12" i="4"/>
  <c r="O12" i="4" s="1"/>
  <c r="J10" i="4"/>
  <c r="I10" i="4"/>
  <c r="H10" i="4"/>
  <c r="F10" i="4"/>
  <c r="D10" i="4"/>
  <c r="C10" i="4"/>
  <c r="B10" i="4"/>
  <c r="N9" i="4"/>
  <c r="R9" i="4" s="1"/>
  <c r="V9" i="4" s="1"/>
  <c r="Z9" i="4" s="1"/>
  <c r="M9" i="4"/>
  <c r="Q9" i="4" s="1"/>
  <c r="U9" i="4" s="1"/>
  <c r="Y9" i="4" s="1"/>
  <c r="Y10" i="4" s="1"/>
  <c r="L9" i="4"/>
  <c r="P9" i="4" s="1"/>
  <c r="T9" i="4" s="1"/>
  <c r="X9" i="4" s="1"/>
  <c r="K9" i="4"/>
  <c r="V8" i="4"/>
  <c r="Z8" i="4" s="1"/>
  <c r="R8" i="4"/>
  <c r="N8" i="4"/>
  <c r="M8" i="4"/>
  <c r="Q8" i="4" s="1"/>
  <c r="U8" i="4" s="1"/>
  <c r="Y8" i="4" s="1"/>
  <c r="L8" i="4"/>
  <c r="P8" i="4" s="1"/>
  <c r="T8" i="4" s="1"/>
  <c r="X8" i="4" s="1"/>
  <c r="K8" i="4"/>
  <c r="O8" i="4" s="1"/>
  <c r="S8" i="4" s="1"/>
  <c r="W8" i="4" s="1"/>
  <c r="N7" i="4"/>
  <c r="R7" i="4" s="1"/>
  <c r="M7" i="4"/>
  <c r="Q7" i="4" s="1"/>
  <c r="U7" i="4" s="1"/>
  <c r="Y7" i="4" s="1"/>
  <c r="L7" i="4"/>
  <c r="L10" i="4" s="1"/>
  <c r="K7" i="4"/>
  <c r="K10" i="4" s="1"/>
  <c r="G87" i="1"/>
  <c r="I87" i="1" s="1"/>
  <c r="K87" i="1" s="1"/>
  <c r="M87" i="1" s="1"/>
  <c r="E87" i="1"/>
  <c r="I86" i="1"/>
  <c r="K86" i="1" s="1"/>
  <c r="M86" i="1" s="1"/>
  <c r="G86" i="1"/>
  <c r="E86" i="1"/>
  <c r="K85" i="1"/>
  <c r="M85" i="1" s="1"/>
  <c r="I85" i="1"/>
  <c r="G85" i="1"/>
  <c r="E85" i="1"/>
  <c r="E84" i="1"/>
  <c r="G84" i="1" s="1"/>
  <c r="I84" i="1" s="1"/>
  <c r="K84" i="1" s="1"/>
  <c r="M84" i="1" s="1"/>
  <c r="G83" i="1"/>
  <c r="I83" i="1" s="1"/>
  <c r="K83" i="1" s="1"/>
  <c r="M83" i="1" s="1"/>
  <c r="E83" i="1"/>
  <c r="I82" i="1"/>
  <c r="K82" i="1" s="1"/>
  <c r="M82" i="1" s="1"/>
  <c r="G82" i="1"/>
  <c r="E82" i="1"/>
  <c r="K81" i="1"/>
  <c r="M81" i="1" s="1"/>
  <c r="I81" i="1"/>
  <c r="G81" i="1"/>
  <c r="E81" i="1"/>
  <c r="E80" i="1"/>
  <c r="G80" i="1" s="1"/>
  <c r="I80" i="1" s="1"/>
  <c r="K80" i="1" s="1"/>
  <c r="M80" i="1" s="1"/>
  <c r="G79" i="1"/>
  <c r="I79" i="1" s="1"/>
  <c r="K79" i="1" s="1"/>
  <c r="M79" i="1" s="1"/>
  <c r="E79" i="1"/>
  <c r="E78" i="1"/>
  <c r="G78" i="1" s="1"/>
  <c r="I78" i="1" s="1"/>
  <c r="K78" i="1" s="1"/>
  <c r="M78" i="1" s="1"/>
  <c r="K77" i="1"/>
  <c r="M77" i="1" s="1"/>
  <c r="E77" i="1"/>
  <c r="G77" i="1" s="1"/>
  <c r="I77" i="1" s="1"/>
  <c r="E76" i="1"/>
  <c r="G76" i="1" s="1"/>
  <c r="I76" i="1" s="1"/>
  <c r="K76" i="1" s="1"/>
  <c r="M76" i="1" s="1"/>
  <c r="G75" i="1"/>
  <c r="I75" i="1" s="1"/>
  <c r="K75" i="1" s="1"/>
  <c r="M75" i="1" s="1"/>
  <c r="E75" i="1"/>
  <c r="E74" i="1"/>
  <c r="G74" i="1" s="1"/>
  <c r="I74" i="1" s="1"/>
  <c r="K74" i="1" s="1"/>
  <c r="M74" i="1" s="1"/>
  <c r="K73" i="1"/>
  <c r="M73" i="1" s="1"/>
  <c r="E73" i="1"/>
  <c r="G73" i="1" s="1"/>
  <c r="I73" i="1" s="1"/>
  <c r="E72" i="1"/>
  <c r="G72" i="1" s="1"/>
  <c r="I72" i="1" s="1"/>
  <c r="K72" i="1" s="1"/>
  <c r="M72" i="1" s="1"/>
  <c r="G71" i="1"/>
  <c r="I71" i="1" s="1"/>
  <c r="K71" i="1" s="1"/>
  <c r="M71" i="1" s="1"/>
  <c r="E71" i="1"/>
  <c r="E70" i="1"/>
  <c r="G70" i="1" s="1"/>
  <c r="I70" i="1" s="1"/>
  <c r="K70" i="1" s="1"/>
  <c r="M70" i="1" s="1"/>
  <c r="K69" i="1"/>
  <c r="M69" i="1" s="1"/>
  <c r="E69" i="1"/>
  <c r="G69" i="1" s="1"/>
  <c r="I69" i="1" s="1"/>
  <c r="E68" i="1"/>
  <c r="G68" i="1" s="1"/>
  <c r="I68" i="1" s="1"/>
  <c r="K68" i="1" s="1"/>
  <c r="M68" i="1" s="1"/>
  <c r="G67" i="1"/>
  <c r="I67" i="1" s="1"/>
  <c r="K67" i="1" s="1"/>
  <c r="M67" i="1" s="1"/>
  <c r="E67" i="1"/>
  <c r="E66" i="1"/>
  <c r="G66" i="1" s="1"/>
  <c r="I66" i="1" s="1"/>
  <c r="K66" i="1" s="1"/>
  <c r="M66" i="1" s="1"/>
  <c r="K65" i="1"/>
  <c r="M65" i="1" s="1"/>
  <c r="E65" i="1"/>
  <c r="G65" i="1" s="1"/>
  <c r="I65" i="1" s="1"/>
  <c r="E64" i="1"/>
  <c r="G64" i="1" s="1"/>
  <c r="I64" i="1" s="1"/>
  <c r="K64" i="1" s="1"/>
  <c r="M64" i="1" s="1"/>
  <c r="I63" i="1"/>
  <c r="K63" i="1" s="1"/>
  <c r="M63" i="1" s="1"/>
  <c r="E63" i="1"/>
  <c r="G62" i="1"/>
  <c r="I62" i="1" s="1"/>
  <c r="K62" i="1" s="1"/>
  <c r="M62" i="1" s="1"/>
  <c r="E62" i="1"/>
  <c r="I61" i="1"/>
  <c r="K61" i="1" s="1"/>
  <c r="M61" i="1" s="1"/>
  <c r="E61" i="1"/>
  <c r="G61" i="1" s="1"/>
  <c r="E60" i="1"/>
  <c r="G60" i="1" s="1"/>
  <c r="I60" i="1" s="1"/>
  <c r="K60" i="1" s="1"/>
  <c r="M60" i="1" s="1"/>
  <c r="M59" i="1"/>
  <c r="E59" i="1"/>
  <c r="G59" i="1" s="1"/>
  <c r="I59" i="1" s="1"/>
  <c r="K59" i="1" s="1"/>
  <c r="I58" i="1"/>
  <c r="K58" i="1" s="1"/>
  <c r="M58" i="1" s="1"/>
  <c r="E58" i="1"/>
  <c r="G57" i="1"/>
  <c r="I57" i="1" s="1"/>
  <c r="K57" i="1" s="1"/>
  <c r="M57" i="1" s="1"/>
  <c r="E57" i="1"/>
  <c r="I56" i="1"/>
  <c r="K56" i="1" s="1"/>
  <c r="M56" i="1" s="1"/>
  <c r="G56" i="1"/>
  <c r="E56" i="1"/>
  <c r="K55" i="1"/>
  <c r="M55" i="1" s="1"/>
  <c r="E55" i="1"/>
  <c r="G55" i="1" s="1"/>
  <c r="I55" i="1" s="1"/>
  <c r="K54" i="1"/>
  <c r="M54" i="1" s="1"/>
  <c r="G54" i="1"/>
  <c r="I54" i="1" s="1"/>
  <c r="E54" i="1"/>
  <c r="E53" i="1"/>
  <c r="G53" i="1" s="1"/>
  <c r="I53" i="1" s="1"/>
  <c r="K53" i="1" s="1"/>
  <c r="M53" i="1" s="1"/>
  <c r="E52" i="1"/>
  <c r="G52" i="1" s="1"/>
  <c r="I52" i="1" s="1"/>
  <c r="K52" i="1" s="1"/>
  <c r="M52" i="1" s="1"/>
  <c r="G51" i="1"/>
  <c r="I51" i="1" s="1"/>
  <c r="K51" i="1" s="1"/>
  <c r="M51" i="1" s="1"/>
  <c r="E51" i="1"/>
  <c r="I50" i="1"/>
  <c r="K50" i="1" s="1"/>
  <c r="M50" i="1" s="1"/>
  <c r="G50" i="1"/>
  <c r="E50" i="1"/>
  <c r="E49" i="1"/>
  <c r="G49" i="1" s="1"/>
  <c r="I49" i="1" s="1"/>
  <c r="K49" i="1" s="1"/>
  <c r="M49" i="1" s="1"/>
  <c r="E48" i="1"/>
  <c r="G48" i="1" s="1"/>
  <c r="I48" i="1" s="1"/>
  <c r="K48" i="1" s="1"/>
  <c r="M48" i="1" s="1"/>
  <c r="G47" i="1"/>
  <c r="I47" i="1" s="1"/>
  <c r="K47" i="1" s="1"/>
  <c r="M47" i="1" s="1"/>
  <c r="E47" i="1"/>
  <c r="I46" i="1"/>
  <c r="K46" i="1" s="1"/>
  <c r="M46" i="1" s="1"/>
  <c r="G46" i="1"/>
  <c r="E46" i="1"/>
  <c r="E45" i="1"/>
  <c r="G45" i="1" s="1"/>
  <c r="I45" i="1" s="1"/>
  <c r="K45" i="1" s="1"/>
  <c r="M45" i="1" s="1"/>
  <c r="E44" i="1"/>
  <c r="G44" i="1" s="1"/>
  <c r="I44" i="1" s="1"/>
  <c r="K44" i="1" s="1"/>
  <c r="M44" i="1" s="1"/>
  <c r="G43" i="1"/>
  <c r="I43" i="1" s="1"/>
  <c r="K43" i="1" s="1"/>
  <c r="M43" i="1" s="1"/>
  <c r="E43" i="1"/>
  <c r="I42" i="1"/>
  <c r="K42" i="1" s="1"/>
  <c r="M42" i="1" s="1"/>
  <c r="E42" i="1"/>
  <c r="I41" i="1"/>
  <c r="K41" i="1" s="1"/>
  <c r="M41" i="1" s="1"/>
  <c r="E41" i="1"/>
  <c r="I40" i="1"/>
  <c r="K40" i="1" s="1"/>
  <c r="M40" i="1" s="1"/>
  <c r="G40" i="1"/>
  <c r="E40" i="1"/>
  <c r="E39" i="1"/>
  <c r="G39" i="1" s="1"/>
  <c r="I39" i="1" s="1"/>
  <c r="K39" i="1" s="1"/>
  <c r="M39" i="1" s="1"/>
  <c r="E38" i="1"/>
  <c r="G38" i="1" s="1"/>
  <c r="I38" i="1" s="1"/>
  <c r="K38" i="1" s="1"/>
  <c r="M38" i="1" s="1"/>
  <c r="G37" i="1"/>
  <c r="I37" i="1" s="1"/>
  <c r="K37" i="1" s="1"/>
  <c r="M37" i="1" s="1"/>
  <c r="E37" i="1"/>
  <c r="I36" i="1"/>
  <c r="K36" i="1" s="1"/>
  <c r="M36" i="1" s="1"/>
  <c r="G36" i="1"/>
  <c r="E36" i="1"/>
  <c r="E35" i="1"/>
  <c r="G35" i="1" s="1"/>
  <c r="I35" i="1" s="1"/>
  <c r="K35" i="1" s="1"/>
  <c r="M35" i="1" s="1"/>
  <c r="E34" i="1"/>
  <c r="G34" i="1" s="1"/>
  <c r="I34" i="1" s="1"/>
  <c r="K34" i="1" s="1"/>
  <c r="M34" i="1" s="1"/>
  <c r="G33" i="1"/>
  <c r="I33" i="1" s="1"/>
  <c r="K33" i="1" s="1"/>
  <c r="M33" i="1" s="1"/>
  <c r="E33" i="1"/>
  <c r="I32" i="1"/>
  <c r="K32" i="1" s="1"/>
  <c r="M32" i="1" s="1"/>
  <c r="G32" i="1"/>
  <c r="E32" i="1"/>
  <c r="E31" i="1"/>
  <c r="G31" i="1" s="1"/>
  <c r="I31" i="1" s="1"/>
  <c r="K31" i="1" s="1"/>
  <c r="M31" i="1" s="1"/>
  <c r="E30" i="1"/>
  <c r="G30" i="1" s="1"/>
  <c r="I30" i="1" s="1"/>
  <c r="K30" i="1" s="1"/>
  <c r="M30" i="1" s="1"/>
  <c r="G29" i="1"/>
  <c r="I29" i="1" s="1"/>
  <c r="K29" i="1" s="1"/>
  <c r="M29" i="1" s="1"/>
  <c r="E29" i="1"/>
  <c r="I28" i="1"/>
  <c r="K28" i="1" s="1"/>
  <c r="M28" i="1" s="1"/>
  <c r="G28" i="1"/>
  <c r="E28" i="1"/>
  <c r="K27" i="1"/>
  <c r="M27" i="1" s="1"/>
  <c r="I27" i="1"/>
  <c r="G27" i="1"/>
  <c r="E27" i="1"/>
  <c r="E26" i="1"/>
  <c r="G26" i="1" s="1"/>
  <c r="I26" i="1" s="1"/>
  <c r="K26" i="1" s="1"/>
  <c r="M26" i="1" s="1"/>
  <c r="G25" i="1"/>
  <c r="I25" i="1" s="1"/>
  <c r="K25" i="1" s="1"/>
  <c r="M25" i="1" s="1"/>
  <c r="E25" i="1"/>
  <c r="I24" i="1"/>
  <c r="K24" i="1" s="1"/>
  <c r="M24" i="1" s="1"/>
  <c r="G24" i="1"/>
  <c r="E24" i="1"/>
  <c r="K23" i="1"/>
  <c r="M23" i="1" s="1"/>
  <c r="I23" i="1"/>
  <c r="G23" i="1"/>
  <c r="E23" i="1"/>
  <c r="E22" i="1"/>
  <c r="G22" i="1" s="1"/>
  <c r="I22" i="1" s="1"/>
  <c r="K22" i="1" s="1"/>
  <c r="M22" i="1" s="1"/>
  <c r="G21" i="1"/>
  <c r="I21" i="1" s="1"/>
  <c r="K21" i="1" s="1"/>
  <c r="M21" i="1" s="1"/>
  <c r="E21" i="1"/>
  <c r="I20" i="1"/>
  <c r="K20" i="1" s="1"/>
  <c r="M20" i="1" s="1"/>
  <c r="G20" i="1"/>
  <c r="E20" i="1"/>
  <c r="K19" i="1"/>
  <c r="M19" i="1" s="1"/>
  <c r="I19" i="1"/>
  <c r="G19" i="1"/>
  <c r="E19" i="1"/>
  <c r="E18" i="1"/>
  <c r="G18" i="1" s="1"/>
  <c r="I18" i="1" s="1"/>
  <c r="K18" i="1" s="1"/>
  <c r="M18" i="1" s="1"/>
  <c r="G17" i="1"/>
  <c r="I17" i="1" s="1"/>
  <c r="K17" i="1" s="1"/>
  <c r="M17" i="1" s="1"/>
  <c r="E17" i="1"/>
  <c r="I16" i="1"/>
  <c r="K16" i="1" s="1"/>
  <c r="M16" i="1" s="1"/>
  <c r="G16" i="1"/>
  <c r="E16" i="1"/>
  <c r="K15" i="1"/>
  <c r="M15" i="1" s="1"/>
  <c r="M14" i="1"/>
  <c r="K14" i="1"/>
  <c r="K13" i="1"/>
  <c r="M13" i="1" s="1"/>
  <c r="I13" i="1"/>
  <c r="G13" i="1"/>
  <c r="E13" i="1"/>
  <c r="E12" i="1"/>
  <c r="G12" i="1" s="1"/>
  <c r="I12" i="1" s="1"/>
  <c r="K12" i="1" s="1"/>
  <c r="M12" i="1" s="1"/>
  <c r="G11" i="1"/>
  <c r="I11" i="1" s="1"/>
  <c r="K11" i="1" s="1"/>
  <c r="M11" i="1" s="1"/>
  <c r="E11" i="1"/>
  <c r="I10" i="1"/>
  <c r="K10" i="1" s="1"/>
  <c r="M10" i="1" s="1"/>
  <c r="G10" i="1"/>
  <c r="E10" i="1"/>
  <c r="K9" i="1"/>
  <c r="M9" i="1" s="1"/>
  <c r="I9" i="1"/>
  <c r="G9" i="1"/>
  <c r="E9" i="1"/>
  <c r="E8" i="1"/>
  <c r="G8" i="1" s="1"/>
  <c r="I8" i="1" s="1"/>
  <c r="K8" i="1" s="1"/>
  <c r="M8" i="1" s="1"/>
  <c r="G7" i="1"/>
  <c r="I7" i="1" s="1"/>
  <c r="K7" i="1" s="1"/>
  <c r="M7" i="1" s="1"/>
  <c r="E7" i="1"/>
  <c r="I6" i="1"/>
  <c r="K6" i="1" s="1"/>
  <c r="M6" i="1" s="1"/>
  <c r="G6" i="1"/>
  <c r="E6" i="1"/>
  <c r="I5" i="1"/>
  <c r="K5" i="1" s="1"/>
  <c r="M5" i="1" s="1"/>
  <c r="G5" i="1"/>
  <c r="E5" i="1"/>
  <c r="E4" i="1"/>
  <c r="G4" i="1" s="1"/>
  <c r="I4" i="1" s="1"/>
  <c r="K4" i="1" s="1"/>
  <c r="M4" i="1" s="1"/>
  <c r="M10" i="4" l="1"/>
  <c r="S12" i="4"/>
  <c r="O15" i="4"/>
  <c r="Q10" i="4"/>
  <c r="T12" i="4"/>
  <c r="O28" i="4"/>
  <c r="S28" i="4" s="1"/>
  <c r="W28" i="4" s="1"/>
  <c r="AA28" i="4" s="1"/>
  <c r="V7" i="4"/>
  <c r="R10" i="4"/>
  <c r="O9" i="4"/>
  <c r="S9" i="4" s="1"/>
  <c r="W9" i="4" s="1"/>
  <c r="AA9" i="4" s="1"/>
  <c r="U10" i="4"/>
  <c r="R15" i="4"/>
  <c r="O23" i="4"/>
  <c r="S23" i="4" s="1"/>
  <c r="W23" i="4" s="1"/>
  <c r="AA23" i="4" s="1"/>
  <c r="O33" i="4"/>
  <c r="S33" i="4" s="1"/>
  <c r="W33" i="4" s="1"/>
  <c r="AA33" i="4" s="1"/>
  <c r="O7" i="4"/>
  <c r="AA8" i="4"/>
  <c r="S14" i="4"/>
  <c r="W14" i="4" s="1"/>
  <c r="AA14" i="4" s="1"/>
  <c r="V15" i="4"/>
  <c r="S22" i="4"/>
  <c r="W22" i="4" s="1"/>
  <c r="AA22" i="4" s="1"/>
  <c r="P7" i="4"/>
  <c r="N10" i="4"/>
  <c r="Q12" i="4"/>
  <c r="K15" i="4"/>
  <c r="P10" i="4" l="1"/>
  <c r="T7" i="4"/>
  <c r="Z7" i="4"/>
  <c r="Z10" i="4" s="1"/>
  <c r="V10" i="4"/>
  <c r="O10" i="4"/>
  <c r="S7" i="4"/>
  <c r="S15" i="4"/>
  <c r="Q15" i="4"/>
  <c r="U12" i="4"/>
  <c r="W12" i="4" s="1"/>
  <c r="T15" i="4"/>
  <c r="X12" i="4"/>
  <c r="X15" i="4" s="1"/>
  <c r="W15" i="4" l="1"/>
  <c r="U15" i="4"/>
  <c r="Y12" i="4"/>
  <c r="Y15" i="4" s="1"/>
  <c r="S10" i="4"/>
  <c r="W7" i="4"/>
  <c r="T10" i="4"/>
  <c r="X7" i="4"/>
  <c r="X10" i="4" s="1"/>
  <c r="W10" i="4" l="1"/>
  <c r="AA7" i="4"/>
  <c r="AA10" i="4" s="1"/>
  <c r="AA12" i="4"/>
  <c r="AA15" i="4" s="1"/>
</calcChain>
</file>

<file path=xl/sharedStrings.xml><?xml version="1.0" encoding="utf-8"?>
<sst xmlns="http://schemas.openxmlformats.org/spreadsheetml/2006/main" count="1976" uniqueCount="1035">
  <si>
    <t>DNB</t>
  </si>
  <si>
    <t>Project</t>
  </si>
  <si>
    <t/>
  </si>
  <si>
    <t>Status</t>
  </si>
  <si>
    <t>Verzwaring</t>
  </si>
  <si>
    <t>LICHTERVELDE BOLLESTRAAT CAB. 1 GASELWEST (+MEG)</t>
  </si>
  <si>
    <t>DNB : Iveg</t>
  </si>
  <si>
    <t>y = 2018</t>
  </si>
  <si>
    <t>jaar Y - 1</t>
  </si>
  <si>
    <t xml:space="preserve">jaar Y </t>
  </si>
  <si>
    <t>jaar y +1</t>
  </si>
  <si>
    <t>jaar y +2</t>
  </si>
  <si>
    <t>jaar y +3</t>
  </si>
  <si>
    <t>jaar y+4</t>
  </si>
  <si>
    <r>
      <t xml:space="preserve">vervangingen   </t>
    </r>
    <r>
      <rPr>
        <b/>
        <sz val="8"/>
        <color rgb="FF7030A0"/>
        <rFont val="Arial"/>
        <family val="2"/>
      </rPr>
      <t xml:space="preserve"> door</t>
    </r>
  </si>
  <si>
    <r>
      <t xml:space="preserve">buitengebruikstellingen    </t>
    </r>
    <r>
      <rPr>
        <b/>
        <sz val="8"/>
        <color rgb="FF7030A0"/>
        <rFont val="Arial"/>
        <family val="2"/>
      </rPr>
      <t xml:space="preserve"> van</t>
    </r>
  </si>
  <si>
    <t xml:space="preserve">Nieuw / uitbreidingen </t>
  </si>
  <si>
    <t>Vorig plan Verwachte 1/1/Y</t>
  </si>
  <si>
    <t>1/01/Y</t>
  </si>
  <si>
    <t xml:space="preserve">uitbreiden </t>
  </si>
  <si>
    <t>1/01/Y+1</t>
  </si>
  <si>
    <t>1/01/Y+2</t>
  </si>
  <si>
    <t>1/01/Y+3</t>
  </si>
  <si>
    <t>1/01/Y+4</t>
  </si>
  <si>
    <t>1/01/Y+5</t>
  </si>
  <si>
    <t>Middenspanningsnetten</t>
  </si>
  <si>
    <t>Niet-geïsoleerde bov.gronds lijn (m)</t>
  </si>
  <si>
    <t>Geïsoleerde bov.grondse lijn (m)</t>
  </si>
  <si>
    <t>Ondergrondse kabel (m)</t>
  </si>
  <si>
    <t>Totaal lijnen en kabels MS (m)</t>
  </si>
  <si>
    <t>Laagspanningsnetten</t>
  </si>
  <si>
    <t>Totaal lijnen en kabels LS (m)</t>
  </si>
  <si>
    <t>Posten (middenspanning)</t>
  </si>
  <si>
    <t>Transformatorenstations</t>
  </si>
  <si>
    <t>Schakelposten</t>
  </si>
  <si>
    <t>Cabines (middenspanning/laagspanning)</t>
  </si>
  <si>
    <t>Klantcabines</t>
  </si>
  <si>
    <t>NVT</t>
  </si>
  <si>
    <t>Distributiecabines</t>
  </si>
  <si>
    <t>Cabine gemenegd gebruik</t>
  </si>
  <si>
    <t>Toegangspunten ( Actieve )</t>
  </si>
  <si>
    <t xml:space="preserve">Actieve LS toegangspunten </t>
  </si>
  <si>
    <t>Aansluitingen</t>
  </si>
  <si>
    <t>Aansluitingen middenspanning</t>
  </si>
  <si>
    <t>Aansluitingen laagspanning</t>
  </si>
  <si>
    <t>Aansluitingen productie-installaties</t>
  </si>
  <si>
    <t>Meetapparatuur</t>
  </si>
  <si>
    <t>Facturatie meters middenspanning</t>
  </si>
  <si>
    <t>Facturatie meters laagspanning</t>
  </si>
  <si>
    <t>Budgetmeters</t>
  </si>
  <si>
    <t>Ruggengraatinvesteringen</t>
  </si>
  <si>
    <t>DNB IVEG</t>
  </si>
  <si>
    <t>Netdeel</t>
  </si>
  <si>
    <t>Korte Omschrijving investering</t>
  </si>
  <si>
    <t>Motivatie_VREG</t>
  </si>
  <si>
    <t>Gepland jaar aanvang</t>
  </si>
  <si>
    <t>Aangevangen in jaar</t>
  </si>
  <si>
    <t>Beëindigd in jaar</t>
  </si>
  <si>
    <t>Opmerkingen bij planning</t>
  </si>
  <si>
    <t>1.Onderstations</t>
  </si>
  <si>
    <t>TS Hoboken</t>
  </si>
  <si>
    <t>retrofit 3 cellen</t>
  </si>
  <si>
    <t>Verhogen capaciteit</t>
  </si>
  <si>
    <t>retrofit 2 cellen</t>
  </si>
  <si>
    <t>Aanpassen aan AREI reglementering</t>
  </si>
  <si>
    <t>TS Scheldelaan</t>
  </si>
  <si>
    <t>Vervanging installatie  wegens ouderdom</t>
  </si>
  <si>
    <t>Verschuiving in samenspraak met Elia</t>
  </si>
  <si>
    <t>TS Ekeren</t>
  </si>
  <si>
    <t>Vervanging installatie + telebediening</t>
  </si>
  <si>
    <t>2.Dispersie- en schakelcabines</t>
  </si>
  <si>
    <t>Telebediend maken dispersiecabines</t>
  </si>
  <si>
    <t>In +/- 2 cabines last- en/of vermogenschakelaar(s) telebedienbaar maken</t>
  </si>
  <si>
    <t>Aanpassingen voor monitor en controle</t>
  </si>
  <si>
    <t>renovatie Post 11003 Hoboken</t>
  </si>
  <si>
    <t>volledige vernieuwing HS-installatie</t>
  </si>
  <si>
    <t>omgevingsvergunning afgewezen, aanpassingen in bouwdossier noodzakelijk</t>
  </si>
  <si>
    <t>19001 Essen</t>
  </si>
  <si>
    <t>Last- vermogenschakelaar telebedienbaar maken</t>
  </si>
  <si>
    <t>18040 Kapellen</t>
  </si>
  <si>
    <t>14501 Vorselaar</t>
  </si>
  <si>
    <t>15003 Boechout</t>
  </si>
  <si>
    <t>nieuwe cabine</t>
  </si>
  <si>
    <t>renovatie SC 18002 Kapellen</t>
  </si>
  <si>
    <t>renovatie SC 111055</t>
  </si>
  <si>
    <t>renovatie 12003 Hemiksem</t>
  </si>
  <si>
    <t>17033 Zelzate</t>
  </si>
  <si>
    <t>renovatie 11070 Kiel</t>
  </si>
  <si>
    <t>H10004 haven Antwerpen</t>
  </si>
  <si>
    <t>vernieuwing beveiliging</t>
  </si>
  <si>
    <t>Preventief vervangen</t>
  </si>
  <si>
    <t>18050 Kapellen</t>
  </si>
  <si>
    <t>13009 Niel</t>
  </si>
  <si>
    <t>H10075 haven Antwerpen</t>
  </si>
  <si>
    <t>vernieuwing beveiliging en RTU</t>
  </si>
  <si>
    <t>11009 Hoboken</t>
  </si>
  <si>
    <t>H10002 haven Antwerpen</t>
  </si>
  <si>
    <t>11007 Hoboken</t>
  </si>
  <si>
    <t>19052   Essen</t>
  </si>
  <si>
    <t>12001  Hemiksem</t>
  </si>
  <si>
    <t>3.MS-feeders</t>
  </si>
  <si>
    <t>111220 - 111004</t>
  </si>
  <si>
    <t>Uitbreiding 15kV net met X400al - 2,9km</t>
  </si>
  <si>
    <t>P37423 - VFT Rutgers</t>
  </si>
  <si>
    <t>Uitbreiding 12kV net met 2 x  X400Al - 2,8km</t>
  </si>
  <si>
    <t>Aansluiting klant</t>
  </si>
  <si>
    <t>H11004 - Haven Luithagen</t>
  </si>
  <si>
    <t>Uitbreiding 2 x  X240Al -0,65km</t>
  </si>
  <si>
    <t>Masterplan Wind (1 km)</t>
  </si>
  <si>
    <t>Aansluiting windparken</t>
  </si>
  <si>
    <t>Decentrale productie groen</t>
  </si>
  <si>
    <t>Zie hoofdstuk 7.4 investeringsplan</t>
  </si>
  <si>
    <t>H31259 - Euroports Terminals Antwerp</t>
  </si>
  <si>
    <t>Uitbreiding 15kV net met X400Al - 1,4km</t>
  </si>
  <si>
    <t xml:space="preserve">H30646 - ADD </t>
  </si>
  <si>
    <t>Uitbreiding 15kV net met X240Al - 0,95km</t>
  </si>
  <si>
    <t>OS 150 - H11075</t>
  </si>
  <si>
    <t>Uitbreiding 15kV net met X240Al - 1,7km</t>
  </si>
  <si>
    <t>OS 550 - Blue Gate PIZ Antwerpen Zuid</t>
  </si>
  <si>
    <t>Uitbreiding 15kV net met 2 x X400Al - 1,5km</t>
  </si>
  <si>
    <t>P35046 - 15008 Boechout</t>
  </si>
  <si>
    <t>Uitbreiding 15kV net met X400Al - 0,75km</t>
  </si>
  <si>
    <t>In functie van klantdossier</t>
  </si>
  <si>
    <t>P11003 - Hoboken</t>
  </si>
  <si>
    <t>Uitbreiding 15kV net met X400Al - 2km</t>
  </si>
  <si>
    <t>P111132 - Noordnatie</t>
  </si>
  <si>
    <t>Uitbreiding X240Al -0,42km</t>
  </si>
  <si>
    <t>Dossier nog niet goedgekeurd</t>
  </si>
  <si>
    <t>P11082 - Hoboken</t>
  </si>
  <si>
    <t>Vervangen 50 Cu PPL door X240Al</t>
  </si>
  <si>
    <t>P31131 - Smulders Hoboken</t>
  </si>
  <si>
    <t>Uitbreiding 2 x  X240Al -0,2km</t>
  </si>
  <si>
    <t>P35069 - Barka Boechout</t>
  </si>
  <si>
    <t>Uitbreiding 15kV net met X240Al - 4,4km</t>
  </si>
  <si>
    <t>4.Smart Grids</t>
  </si>
  <si>
    <t>Vervangen RTU's Boechout - Kapellen - Essen</t>
  </si>
  <si>
    <t>Verouderd einde levensduur</t>
  </si>
  <si>
    <t>Standaardisatie van assets</t>
  </si>
  <si>
    <t>Telemonitoring van alle cabines op het MS-net</t>
  </si>
  <si>
    <t>Signalisatie, Smart Grids uitrol</t>
  </si>
  <si>
    <t>Zie hoofdstuk 7.2 investeringsplan</t>
  </si>
  <si>
    <t>Telecontrolekasten bij decentrale producent</t>
  </si>
  <si>
    <t>Telebediening decentrale productie</t>
  </si>
  <si>
    <t>cfr. TRDE</t>
  </si>
  <si>
    <t>Vervangen RTU TS Hoboken</t>
  </si>
  <si>
    <t>Vervangen RTU TS Wilrijk</t>
  </si>
  <si>
    <t>5.Netsturing (CAB)</t>
  </si>
  <si>
    <t>TS Koekhoven</t>
  </si>
  <si>
    <t>Nieuwe netsturing tbv Merksplas</t>
  </si>
  <si>
    <t>Decentrale productie</t>
  </si>
  <si>
    <t>Vooruitzichten</t>
  </si>
  <si>
    <t>Collectie:</t>
  </si>
  <si>
    <t>DSO - Infrax</t>
  </si>
  <si>
    <t>2017 Measured Consumption Maximum</t>
  </si>
  <si>
    <t>Datum:</t>
  </si>
  <si>
    <t>17/05/2018</t>
  </si>
  <si>
    <t>Detail: Measured Consumption</t>
  </si>
  <si>
    <t>Studie:</t>
  </si>
  <si>
    <t>_STUDY_2018_001 VECTEUR P2018</t>
  </si>
  <si>
    <t>Omgeving:</t>
  </si>
  <si>
    <t>Production</t>
  </si>
  <si>
    <t>Aangevraagd door:</t>
  </si>
  <si>
    <t>Eddy Carnier</t>
  </si>
  <si>
    <t>OPAL ID</t>
  </si>
  <si>
    <t>Omschrijving</t>
  </si>
  <si>
    <t>LD Type</t>
  </si>
  <si>
    <t>Weerhouden cos phi</t>
  </si>
  <si>
    <t>(r/i/m)</t>
  </si>
  <si>
    <t>Main: MW
Detail: MW</t>
  </si>
  <si>
    <t>AARSC010PP1</t>
  </si>
  <si>
    <t>AARSCHOT CAB. 1</t>
  </si>
  <si>
    <t>Sn-1</t>
  </si>
  <si>
    <t>AARSC010LGLA</t>
  </si>
  <si>
    <t xml:space="preserve"> </t>
  </si>
  <si>
    <t>AARSC010LD1</t>
  </si>
  <si>
    <t>AARSCHOT CAB. 1 DURACELL</t>
  </si>
  <si>
    <t>i</t>
  </si>
  <si>
    <t>AARSC010LD2</t>
  </si>
  <si>
    <t>AARSCHOT CAB. 1 REST (+PMEG)</t>
  </si>
  <si>
    <t>r</t>
  </si>
  <si>
    <t>Verandering van 2,5 MW (Industrieterrein Aarschot)</t>
  </si>
  <si>
    <t>AARSC010PP2</t>
  </si>
  <si>
    <t>AARSCHOT CAB. 2</t>
  </si>
  <si>
    <t>AARSC010LGLB</t>
  </si>
  <si>
    <t>AARSC010LD3</t>
  </si>
  <si>
    <t>AARSCHOT CAB. 2 (+PMEG)</t>
  </si>
  <si>
    <t>AARSC010PPT</t>
  </si>
  <si>
    <t>AARSCHOT   TOT.</t>
  </si>
  <si>
    <t>ALKEN010PP0</t>
  </si>
  <si>
    <t>ALKEN (INTER-ENERGA)</t>
  </si>
  <si>
    <t>ALKEN010LGLA</t>
  </si>
  <si>
    <t>ALKEN010LD1</t>
  </si>
  <si>
    <t>ALKEN (INTER-ENERGA) (+PMEG)</t>
  </si>
  <si>
    <t>Verandering van 1,4 MW (Bakkerij Manshoven)</t>
  </si>
  <si>
    <t>Verandering van 1 MW (Jacobs Koeling)</t>
  </si>
  <si>
    <t>BEERS015PP1</t>
  </si>
  <si>
    <t>BEERSE CAB. A</t>
  </si>
  <si>
    <t>BEERS015LGLA</t>
  </si>
  <si>
    <t>BEERS015LD1</t>
  </si>
  <si>
    <t>BEERSE CAB. A JANSEN PHARMA (+PMEG)</t>
  </si>
  <si>
    <t>BEERS015LD2</t>
  </si>
  <si>
    <t>BEERSE CAB. A IVEKA NETE (+PMEG)</t>
  </si>
  <si>
    <t>BEERS015LD3</t>
  </si>
  <si>
    <t>BEERSE CAB. A INFRAX WEST (+EG)</t>
  </si>
  <si>
    <t>BEERS015PP2</t>
  </si>
  <si>
    <t>BEERSE CAB. B</t>
  </si>
  <si>
    <t>BEERS015LGLB</t>
  </si>
  <si>
    <t>BEERS015LD5</t>
  </si>
  <si>
    <t>BEERSE CAB. B METAL CHIMIE</t>
  </si>
  <si>
    <t>BEERS015LD6</t>
  </si>
  <si>
    <t>BEERSE CAB. B MERKSPLAS (+PMEG)</t>
  </si>
  <si>
    <t>BEERS015LD7</t>
  </si>
  <si>
    <t>BEERSE CAB. B STER IVK</t>
  </si>
  <si>
    <t>BEERS015LD8</t>
  </si>
  <si>
    <t>BEERSE CAB. B REST (+EG)</t>
  </si>
  <si>
    <t>BEERS015LD9</t>
  </si>
  <si>
    <t>BEERSE CAB. B TRUNK KOEKHOVEN</t>
  </si>
  <si>
    <t>BEERS015PPT</t>
  </si>
  <si>
    <t>BEERSE TOT.</t>
  </si>
  <si>
    <t>BERIN010PP0</t>
  </si>
  <si>
    <t>BERINGEN (KOERSEL)</t>
  </si>
  <si>
    <t>BERIN010LGLA</t>
  </si>
  <si>
    <t>BERIN010LD1</t>
  </si>
  <si>
    <t>BERINGEN (KOERSEL) (+PMEG)</t>
  </si>
  <si>
    <t>BERST011PP0</t>
  </si>
  <si>
    <t xml:space="preserve">BEERST </t>
  </si>
  <si>
    <t>BERST011LGLA</t>
  </si>
  <si>
    <t>BERST011LD1</t>
  </si>
  <si>
    <t>BEERST - INFRAX WEST (+PMEG)</t>
  </si>
  <si>
    <t>Verandering van 1,4 MW (Verzwaring Voeders Biervliet)</t>
  </si>
  <si>
    <t>Verandering van 2 MW (Verzwaring Deceuninck)</t>
  </si>
  <si>
    <t>BILZE010PP0</t>
  </si>
  <si>
    <t>BILZEN (INTER-ENERGA)</t>
  </si>
  <si>
    <t>BILZE010LGLA</t>
  </si>
  <si>
    <t>BILZE010LD1</t>
  </si>
  <si>
    <t>BILZEN (INTER-ENERGA) (+EG)</t>
  </si>
  <si>
    <t>Verandering van 1 MW (NA Carglass)</t>
  </si>
  <si>
    <t>BORGL010PP0</t>
  </si>
  <si>
    <t>BORGLOON</t>
  </si>
  <si>
    <t>BORGL010LGLA</t>
  </si>
  <si>
    <t>BORGL010LD1</t>
  </si>
  <si>
    <t>BORGLOON - (INTER-ENERGA) (+PMEG)</t>
  </si>
  <si>
    <t>BRUST010PP0</t>
  </si>
  <si>
    <t>BRUSTEM</t>
  </si>
  <si>
    <t>BRUST010LGLA</t>
  </si>
  <si>
    <t>BRUST010LD1</t>
  </si>
  <si>
    <t>BRUSTEM (INTER-ENERGA) (+PMEG)</t>
  </si>
  <si>
    <t>BVREN015PP1</t>
  </si>
  <si>
    <t>BEVEREN CAB. 1</t>
  </si>
  <si>
    <t>BVREN015LGLA</t>
  </si>
  <si>
    <t>BVREN015LD1</t>
  </si>
  <si>
    <t>BEVEREN CAB. 1 EANDIS</t>
  </si>
  <si>
    <t>BVREN015LD2</t>
  </si>
  <si>
    <t>BEVEREN CAB. 1 INFRAX WEST (+PMEG)</t>
  </si>
  <si>
    <t>BVREN015PPT</t>
  </si>
  <si>
    <t>BEVEREN   TOT.</t>
  </si>
  <si>
    <t>BVREN015LGLB</t>
  </si>
  <si>
    <t>BVREN015LD3</t>
  </si>
  <si>
    <t>BEVEREN CAB. 2 (+MEG)</t>
  </si>
  <si>
    <t>Verandering van 1,2 MW (Barias (ovenhoek))</t>
  </si>
  <si>
    <t>Verandering van 4 MW (Tomco - iz ovenhoek)</t>
  </si>
  <si>
    <t>Orientation study</t>
  </si>
  <si>
    <t>Verandering van 9 MW (nieuwe industriezone Ovenhoek van 9 MW (TOMCO EN NEGRO))</t>
  </si>
  <si>
    <t>CHASS011PP0</t>
  </si>
  <si>
    <t>CHASSART</t>
  </si>
  <si>
    <t>CHASS011LGLA</t>
  </si>
  <si>
    <t>CHASS011LD1</t>
  </si>
  <si>
    <t>CHASSART ORES (+EG)</t>
  </si>
  <si>
    <t>CHASS011LD3</t>
  </si>
  <si>
    <t>CHASSART PBE (+MEG)</t>
  </si>
  <si>
    <t>COURT011PP0</t>
  </si>
  <si>
    <t>COURT-ST-ETIENNE</t>
  </si>
  <si>
    <t>COURT011LGLA</t>
  </si>
  <si>
    <t>COURT011LD1</t>
  </si>
  <si>
    <t>COURT-ST-ETIENNE -  ORES (+EG)</t>
  </si>
  <si>
    <t>DIEST010PP0</t>
  </si>
  <si>
    <t>DIEST</t>
  </si>
  <si>
    <t>DIEST010LGLA</t>
  </si>
  <si>
    <t>DIEST010LD1</t>
  </si>
  <si>
    <t>DIEST IVERLEK (+EG)</t>
  </si>
  <si>
    <t>DIEST010LD2</t>
  </si>
  <si>
    <t>DIEST INFRAX (+PMEG)</t>
  </si>
  <si>
    <t>EISDI010PP0</t>
  </si>
  <si>
    <t>EISDEN (INTER-ENERGA)</t>
  </si>
  <si>
    <t>EISDI010LGLA</t>
  </si>
  <si>
    <t>EISDI010LD1</t>
  </si>
  <si>
    <t>EISDEN (INTER-ENERGA) (+PMEG)</t>
  </si>
  <si>
    <t>Verandering van 18,5 MW (Restore Tesla-Batterijpark Terhils)</t>
  </si>
  <si>
    <t>Verandering van 1 MW (NA Vandersanden)</t>
  </si>
  <si>
    <t>EKERE015PP0</t>
  </si>
  <si>
    <t>EKEREN</t>
  </si>
  <si>
    <t>EKERE015LGLA</t>
  </si>
  <si>
    <t>EKERE015LD3</t>
  </si>
  <si>
    <t>EKEREN IMEA (+PMEG)</t>
  </si>
  <si>
    <t>Verandering van 2,5 MW (DE LIJN-traktiestation De Mie)</t>
  </si>
  <si>
    <t>EKERE015LD4</t>
  </si>
  <si>
    <t>EKEREN IVEG (+EG)</t>
  </si>
  <si>
    <t>EKERE015LD5</t>
  </si>
  <si>
    <t>EKEREN IVEKA (+EG)</t>
  </si>
  <si>
    <t>GEMBL011PP0</t>
  </si>
  <si>
    <t>GEMBLOUX</t>
  </si>
  <si>
    <t>GEMBL011LGLA</t>
  </si>
  <si>
    <t>GEMBL011LD1</t>
  </si>
  <si>
    <t>GEMBLOUX INFRABEL</t>
  </si>
  <si>
    <t>GEMBL011LD2</t>
  </si>
  <si>
    <t>GEMBLOUX ORES (+PMEG)</t>
  </si>
  <si>
    <t>GEMBL011LD3</t>
  </si>
  <si>
    <t>GEMBLOUX PBE</t>
  </si>
  <si>
    <t>GERDI010PP1</t>
  </si>
  <si>
    <t>GERDINGEN OS 1 (INTER-ENERGA)</t>
  </si>
  <si>
    <t>GERDI010LGLA</t>
  </si>
  <si>
    <t>GERDI010LD1</t>
  </si>
  <si>
    <t>GERDINGEN CAB. 1 (INTER-ENERGA) (+PMEG)</t>
  </si>
  <si>
    <t>GERDI010PP2</t>
  </si>
  <si>
    <t>GERDINGEN OS 2 (INTER-ENERGA)</t>
  </si>
  <si>
    <t>GERDI010LGLB</t>
  </si>
  <si>
    <t>GERDI010LD2</t>
  </si>
  <si>
    <t>GERDINGEN CAB. 2 (INTER-ENERGA) (+EG)</t>
  </si>
  <si>
    <t>GERDI010PPT</t>
  </si>
  <si>
    <t>GERDINGEN   (INTER-ENERGA) TOT.</t>
  </si>
  <si>
    <t>GERDINGEN CAB. 2 (INTER-ENERGA) (+PMEG)</t>
  </si>
  <si>
    <t>GISTE011PP0</t>
  </si>
  <si>
    <t>GISTEL</t>
  </si>
  <si>
    <t>GISTE011LGLA</t>
  </si>
  <si>
    <t>GISTE011LD1</t>
  </si>
  <si>
    <t>GISTEL TFO 1 - INFRAXWEST (+PMEG)</t>
  </si>
  <si>
    <t>GISTE011LGLB</t>
  </si>
  <si>
    <t>GISTE011LD2</t>
  </si>
  <si>
    <t>GISTEL TFO 2 - INFRAXWEST (+PMEG)</t>
  </si>
  <si>
    <t>GODSH010PP1</t>
  </si>
  <si>
    <t>GODSHEIDE OS1 (INTER-ENERGA)</t>
  </si>
  <si>
    <t>GODSH010LGLA</t>
  </si>
  <si>
    <t>GODSH010LD1</t>
  </si>
  <si>
    <t>GODSHEIDE TFO 4 (INTER-ENERGA) (+MEG)</t>
  </si>
  <si>
    <t>GODSH010PP2</t>
  </si>
  <si>
    <t>GODSHEIDE OS2 (INTER-ENERGA)</t>
  </si>
  <si>
    <t>GODSH010LGLB</t>
  </si>
  <si>
    <t>GODSH010LD2</t>
  </si>
  <si>
    <t>GODSHEIDE TFO 2 (INTER-ENERGA) (+PMEG)</t>
  </si>
  <si>
    <t>Verandering van 4,5 MW (NA Sluis Godsheide)</t>
  </si>
  <si>
    <t>Verandering van 3,4 MW (NA sluis Diepenbeek)</t>
  </si>
  <si>
    <t>GODSH010PPT</t>
  </si>
  <si>
    <t>GODSHEIDE (INTER-ENERGA)</t>
  </si>
  <si>
    <t>GODSHEIDE TFO 2 (INTER-ENERGA) (+MEG)</t>
  </si>
  <si>
    <t>GULHE010PP0</t>
  </si>
  <si>
    <t>GULLEGEM HEULESTRAAT (INFRAX WEST)</t>
  </si>
  <si>
    <t>GULHE010LGLA</t>
  </si>
  <si>
    <t>GULHE010LD1</t>
  </si>
  <si>
    <t>GULLEGEM HEULESTRAAT TFO 1 (INFRAX WEST) (+EG)</t>
  </si>
  <si>
    <t>GULHE010LGLB</t>
  </si>
  <si>
    <t>GULHE010LD2</t>
  </si>
  <si>
    <t>GULLEGEM HEULESTRAAT TFO 2 (INFRAX WEST) (+EG)</t>
  </si>
  <si>
    <t>GULIN010PP0</t>
  </si>
  <si>
    <t>GULLEGEM INDUSTRIEL. (INFRAX WEST)</t>
  </si>
  <si>
    <t>GULIN010LGLA</t>
  </si>
  <si>
    <t>GULIN010LD1</t>
  </si>
  <si>
    <t>GULLEGEM INDUSTRIEL. TFO 1 (INFRAX WEST) (+PMEG)</t>
  </si>
  <si>
    <t>Verandering van 2 MW (Verzwaring Alex bvba)</t>
  </si>
  <si>
    <t>GULIN010LGLB</t>
  </si>
  <si>
    <t>GULIN010LD2</t>
  </si>
  <si>
    <t>GULLEGEM INDUSTRIEL. TFO 2 (INFRAX WEST) (+PMEG)</t>
  </si>
  <si>
    <t>HALEN010PP0</t>
  </si>
  <si>
    <t>HALEN (INTER-ENERGA)</t>
  </si>
  <si>
    <t>HALEN010LGLA</t>
  </si>
  <si>
    <t>HALEN010LD1</t>
  </si>
  <si>
    <t>HALEN (INTER-ENERGA) (+PMEG)</t>
  </si>
  <si>
    <t>HALEN010LD2</t>
  </si>
  <si>
    <t>HALEN (PBE) (+PMEG)</t>
  </si>
  <si>
    <t>Verandering van 5,5 MW (Industriepark Webbekom Diest)</t>
  </si>
  <si>
    <t>HAREL010PP0</t>
  </si>
  <si>
    <t>HARELBEKE</t>
  </si>
  <si>
    <t>HAREL010LGLA</t>
  </si>
  <si>
    <t>HAREL010LD1</t>
  </si>
  <si>
    <t>HARELBEKE - INFRAXWEST (+PMEG)</t>
  </si>
  <si>
    <t>HAVE7015PP0</t>
  </si>
  <si>
    <t>ZEVENDE HAVENDOK</t>
  </si>
  <si>
    <t>HAVE7015LGLA</t>
  </si>
  <si>
    <t>HAVE7015LD1</t>
  </si>
  <si>
    <t>ZEVENDE HAVENDOK INFRAX (+PMEG)</t>
  </si>
  <si>
    <t>Verandering van 2 MW (Stadsontwikkeling Cadix)</t>
  </si>
  <si>
    <t>Verandering van 2 MW (KCE8413 De Lijn Straatsburgdok)</t>
  </si>
  <si>
    <t>Verandering van 2 MW (KCE10571 ZNA ziekenhuis Cadix)</t>
  </si>
  <si>
    <t>Overheveling van 6 MW van SCHELDELAAN TFO 3 (KCE11101 vertrek MSC Delwaidedok)</t>
  </si>
  <si>
    <t>Verandering van 2 MW (KCE11106 Interferry Delwaidedok)</t>
  </si>
  <si>
    <t>Verandering van 2,5 MW (KCE11107 SEA Tank Delwaidedok)</t>
  </si>
  <si>
    <t>Verandering van 5 MW (KCE11108 ACOT Delwaidedok)</t>
  </si>
  <si>
    <t>HAVE7015LGLB</t>
  </si>
  <si>
    <t>HAVE7015LD2</t>
  </si>
  <si>
    <t>ZEVENDE HAVENDOK EANDIS (+PMEG)</t>
  </si>
  <si>
    <t>HECHT010PP0</t>
  </si>
  <si>
    <t>HECHTEL (INTER-ENERGA)</t>
  </si>
  <si>
    <t>HECHT010LGLA</t>
  </si>
  <si>
    <t>HECHT010LD1</t>
  </si>
  <si>
    <t>HECHTEL (INTER-ENERGA) (+EG)</t>
  </si>
  <si>
    <t>HERDE010PP0</t>
  </si>
  <si>
    <t>HERDEREN (RIEMST)</t>
  </si>
  <si>
    <t>HERDE010LGLA</t>
  </si>
  <si>
    <t>HERDE010LD1</t>
  </si>
  <si>
    <t>HERDEREN (RIEMST) - INTER-ENERGA (+PMEG)</t>
  </si>
  <si>
    <t>Verandering van 1,25 MW (Nieuwe aansluiting Meyers Softfruit)</t>
  </si>
  <si>
    <t>HERFE010PP0</t>
  </si>
  <si>
    <t>HERFELINGEN</t>
  </si>
  <si>
    <t>HERFE010LGLA</t>
  </si>
  <si>
    <t>HERFE010LD1</t>
  </si>
  <si>
    <t>HERFELINGEN - PBE (+EG)</t>
  </si>
  <si>
    <t>HEVRL010PP0</t>
  </si>
  <si>
    <t>HEVERLEE</t>
  </si>
  <si>
    <t>HEVRL010LGLA</t>
  </si>
  <si>
    <t>HEVRL010LD1</t>
  </si>
  <si>
    <t>HEVERLEE TFO1+3 IVERLEK (+PMEG)</t>
  </si>
  <si>
    <t>Verandering van 1 MW (klant Sensient Flavors Belgium)</t>
  </si>
  <si>
    <t>HEVRL010LD2</t>
  </si>
  <si>
    <t>HEVERLEE TFO1+3 INFRAX</t>
  </si>
  <si>
    <t>HEVRL010LGLB</t>
  </si>
  <si>
    <t>HEVRL010LD3</t>
  </si>
  <si>
    <t>HEVERLEE IMEC (+EG)</t>
  </si>
  <si>
    <t>Verandering van 0,5 MW (Stijging vermogen klant IMEC)</t>
  </si>
  <si>
    <t>HEVRL010LD4</t>
  </si>
  <si>
    <t>HEVERLEE TFO4 IVERLEK (+EG)</t>
  </si>
  <si>
    <t>HEVRL010LD5</t>
  </si>
  <si>
    <t>HEVERLEE TERUMO</t>
  </si>
  <si>
    <t>HEVRL010LD6</t>
  </si>
  <si>
    <t>HEVERLEE KUL (+EG)</t>
  </si>
  <si>
    <t>HOBOK015PP0</t>
  </si>
  <si>
    <t>HOBOKEN</t>
  </si>
  <si>
    <t>HOBOK015LGLA</t>
  </si>
  <si>
    <t>HOBOK015LD2</t>
  </si>
  <si>
    <t>HOBOKEN INTERGEM (+EG)</t>
  </si>
  <si>
    <t>HOBOK015LD4</t>
  </si>
  <si>
    <t>HOBOKEN IMEA (+EG)</t>
  </si>
  <si>
    <t>HOBOK015LD5</t>
  </si>
  <si>
    <t>HOBOKEN IVEG (+EG)</t>
  </si>
  <si>
    <t>Verandering van 2 MW (KCE9251 Mobistar)</t>
  </si>
  <si>
    <t>Verandering van 5 MW (Polder)</t>
  </si>
  <si>
    <t>HOUTH010PP0</t>
  </si>
  <si>
    <t>HOUTHALEN</t>
  </si>
  <si>
    <t>HOUTH010LGLA</t>
  </si>
  <si>
    <t>HOUTH010LD1</t>
  </si>
  <si>
    <t>HOUTHALEN - INTER-ENERGA (+PMEG)</t>
  </si>
  <si>
    <t>Verandering van 1,2 MW (NA Lab2Fab)</t>
  </si>
  <si>
    <t>Verandering van 1 MW (NA Ineltec Zolder)</t>
  </si>
  <si>
    <t>Verandering van 4 MW (NA Enervalis)</t>
  </si>
  <si>
    <t>IZGEM010PP1</t>
  </si>
  <si>
    <t xml:space="preserve">IZEGEM CAB. 1 </t>
  </si>
  <si>
    <t>IZGEM010LGLA</t>
  </si>
  <si>
    <t>IZGEM010LD1</t>
  </si>
  <si>
    <t>IZEGEM CAB. 1 - INFRAXWEST (+MEG)</t>
  </si>
  <si>
    <t>Verandering van 2 MW (D'hanis - aanvraag verhoging vermogen)</t>
  </si>
  <si>
    <t>IZGEM010PP2</t>
  </si>
  <si>
    <t>IZEGEM CAB. 2</t>
  </si>
  <si>
    <t>IZGEM010LGLB</t>
  </si>
  <si>
    <t>IZGEM010LD2</t>
  </si>
  <si>
    <t>IZEGEM CAB. 2 GASELWEST (+MEG)</t>
  </si>
  <si>
    <t>IZGEM010LD3</t>
  </si>
  <si>
    <t>IZEGEM CAB. 2 CARGILL (WVEM) (+MEG)</t>
  </si>
  <si>
    <t>IZGEM010PPT</t>
  </si>
  <si>
    <t>IZEGEM    TOT.</t>
  </si>
  <si>
    <t>IZEGEM CAB. 1 - INFRAXWEST (+PMEG)</t>
  </si>
  <si>
    <t>JABBE011PP0</t>
  </si>
  <si>
    <t>JABBEKE (INFRAX WEST)</t>
  </si>
  <si>
    <t>JABBE011LGLA</t>
  </si>
  <si>
    <t>JABBE011LD1</t>
  </si>
  <si>
    <t>JABBEKE TFO 1 (INFRAX WEST) (+EG)</t>
  </si>
  <si>
    <t>JABBE011LGLB</t>
  </si>
  <si>
    <t>JABBE011LD2</t>
  </si>
  <si>
    <t>JABBEKE TFO 2 (INFRAX WEST) (+EG)</t>
  </si>
  <si>
    <t>JODOI010PP0</t>
  </si>
  <si>
    <t>JODOIGNE</t>
  </si>
  <si>
    <t>JODOI010LGLA</t>
  </si>
  <si>
    <t>JODOI010LD1</t>
  </si>
  <si>
    <t>JODOIGNE ORES (+EG)</t>
  </si>
  <si>
    <t>JODOI010LD2</t>
  </si>
  <si>
    <t>JODOIGNE IVERLEK (+EG)</t>
  </si>
  <si>
    <t>JODOI010LD3</t>
  </si>
  <si>
    <t>JODOIGNE PBE (+EG)</t>
  </si>
  <si>
    <t>KALMT015PP0</t>
  </si>
  <si>
    <t>KALMTHOUT</t>
  </si>
  <si>
    <t>KALMT015LGLA</t>
  </si>
  <si>
    <t>KALMT015LD2</t>
  </si>
  <si>
    <t>KALMTHOUT IVEKA (+PMEG)</t>
  </si>
  <si>
    <t>KALMT015LD4</t>
  </si>
  <si>
    <t>KALMTHOUT INFRAX (+PMEG)</t>
  </si>
  <si>
    <t>KERSB010PP0</t>
  </si>
  <si>
    <t>KERSBEEK</t>
  </si>
  <si>
    <t>KERSB010LGLA</t>
  </si>
  <si>
    <t>KERSB010LD1</t>
  </si>
  <si>
    <t>KERSBEEK - INFRAX (+PMEG)</t>
  </si>
  <si>
    <t>KESLO010PP0</t>
  </si>
  <si>
    <t>KESSEL-LO</t>
  </si>
  <si>
    <t>KESLO010LGLA</t>
  </si>
  <si>
    <t>KESLO010LD1</t>
  </si>
  <si>
    <t>KESSEL-LO INFRAX (+EG)</t>
  </si>
  <si>
    <t>KESLO010LD2</t>
  </si>
  <si>
    <t>KESSEL-LO IVERLEK (+PMEG)</t>
  </si>
  <si>
    <t>Verandering van 1,4 MW (Aangr. kl. Eurostation)</t>
  </si>
  <si>
    <t>KOEKE011PP0</t>
  </si>
  <si>
    <t>KOEKELAERE (INFRAX WEST)</t>
  </si>
  <si>
    <t>KOEKE011LGLA</t>
  </si>
  <si>
    <t>KOEKE011LD1</t>
  </si>
  <si>
    <t>KOEKELAERE (INFRAX WEST) (+EG)</t>
  </si>
  <si>
    <t>Verandering van 1 MW (Industriezone Koekelare)</t>
  </si>
  <si>
    <t>Verandering van 4 MW (NA + WKK)</t>
  </si>
  <si>
    <t>KOEKH015PP0</t>
  </si>
  <si>
    <t>KOEKHOVEN</t>
  </si>
  <si>
    <t>KOEKH015LGLA</t>
  </si>
  <si>
    <t>KOEKH015LD1</t>
  </si>
  <si>
    <t>KOEKHOVEN TFO. 1 (+PMEG)</t>
  </si>
  <si>
    <t>LANAI010PP0</t>
  </si>
  <si>
    <t>LANAKEN (INTER-ENERGA)</t>
  </si>
  <si>
    <t>LANAI010LGLA</t>
  </si>
  <si>
    <t>LANAI010LD1</t>
  </si>
  <si>
    <t>LANAKEN (INTER-ENERGA) (+PMEG)</t>
  </si>
  <si>
    <t>LANDN010PP0</t>
  </si>
  <si>
    <t xml:space="preserve">LANDEN </t>
  </si>
  <si>
    <t>LANDN010LGLA</t>
  </si>
  <si>
    <t>LANDN010LD1</t>
  </si>
  <si>
    <t>LANDEN - INFRAX (+PMEG)</t>
  </si>
  <si>
    <t>m</t>
  </si>
  <si>
    <t>LANLO010PP0</t>
  </si>
  <si>
    <t>LANGERLO 10kV</t>
  </si>
  <si>
    <t>LANLO010LGLA</t>
  </si>
  <si>
    <t>LANLO010LD1</t>
  </si>
  <si>
    <t>LANGERLO 10kV INTER-ENERGA (+PMEG)</t>
  </si>
  <si>
    <t>Verandering van 2 MW (NA Ford Hal C)</t>
  </si>
  <si>
    <t>Verandering van 3 MW (Sabic)</t>
  </si>
  <si>
    <t>LANLO026PP0</t>
  </si>
  <si>
    <t>LANGERLO 26KV</t>
  </si>
  <si>
    <t>LANLO026LGLA</t>
  </si>
  <si>
    <t>LANLO026LD1</t>
  </si>
  <si>
    <t>INOVYN Manufacturing Belgium - ZUTENDAAL (LANGERLO 26)</t>
  </si>
  <si>
    <t>LANLO026LD2</t>
  </si>
  <si>
    <t>LANGERLO 26KV REST</t>
  </si>
  <si>
    <t>LENDL010PP0</t>
  </si>
  <si>
    <t>LENDELEDE (INTER-ENERGA)</t>
  </si>
  <si>
    <t>LENDL010LGLA</t>
  </si>
  <si>
    <t>LENDL010LD1</t>
  </si>
  <si>
    <t>LENDELEDE TFO 1 (INTER-ENERGA) (+PMEG)</t>
  </si>
  <si>
    <t>LENDL010LGLB</t>
  </si>
  <si>
    <t>LENDL010LD2</t>
  </si>
  <si>
    <t>LENDELEDE TFO 2 (INTER-ENERGA) (+EG)</t>
  </si>
  <si>
    <t>LEUZE011PP0</t>
  </si>
  <si>
    <t>LEUZE</t>
  </si>
  <si>
    <t>LEUZE011LGLA</t>
  </si>
  <si>
    <t>LEUZE011LD1</t>
  </si>
  <si>
    <t>LEUZE ORES (+PMEG)</t>
  </si>
  <si>
    <t>LEUZE011LD2</t>
  </si>
  <si>
    <t>LEUZE INFRAX (+PMEG)</t>
  </si>
  <si>
    <t>LICHT012PP1</t>
  </si>
  <si>
    <t>LICHTERVELDE BOLLESTRAAT CAB. 1</t>
  </si>
  <si>
    <t>LICHT012LGLA</t>
  </si>
  <si>
    <t>LICHT012LD1</t>
  </si>
  <si>
    <t>Verandering van 0,5 MW (Stockplastics te Wingene-Zwevezele)</t>
  </si>
  <si>
    <t>LICHT012LD2</t>
  </si>
  <si>
    <t>LICHTERVELDE BOLLESTRAAT CAB. 1 IMEWO (+PMEG)</t>
  </si>
  <si>
    <t>LICHT012LD3</t>
  </si>
  <si>
    <t>LICHTERVELDE BOLLESTRAAT CAB. 1 INFRAX (+MEG)</t>
  </si>
  <si>
    <t>LICHT012PP2</t>
  </si>
  <si>
    <t>LICHTERVELDE BOLLESTRAAT CAB. 2</t>
  </si>
  <si>
    <t>LICHT012LGLB</t>
  </si>
  <si>
    <t>LICHT012LD4</t>
  </si>
  <si>
    <t>LICHTERVELDE BOLLESTRAAT CAB. 2 INFRAX (+MEG)</t>
  </si>
  <si>
    <t>LICHT012LD5</t>
  </si>
  <si>
    <t>LICHTERVELDE BOLLESTRAAT CAB. 2 IMEWO</t>
  </si>
  <si>
    <t>LICHT012PPT</t>
  </si>
  <si>
    <t>LICHTERVELDE BOLLESTRAAT   TOT.</t>
  </si>
  <si>
    <t>LILLA015PP0</t>
  </si>
  <si>
    <t>LILLO 36/15kV RECHTER OEVER</t>
  </si>
  <si>
    <t>LILLA015LGLA</t>
  </si>
  <si>
    <t>LILLA015LD1</t>
  </si>
  <si>
    <t>LILLO 36 RECHTER OEVER - INFRAX (+PMEG)</t>
  </si>
  <si>
    <t>LILLA015LD2</t>
  </si>
  <si>
    <t>LILLO 36 RECHTER OEVER - INTERGEM</t>
  </si>
  <si>
    <t>LIXHE015PP1</t>
  </si>
  <si>
    <t>LIXHE 15kV CAB. 1</t>
  </si>
  <si>
    <t>LIXHE015LGLA</t>
  </si>
  <si>
    <t>LIXHE015LD1</t>
  </si>
  <si>
    <t>LIXHE 15kV CAB. 1 - RESA (+EG)</t>
  </si>
  <si>
    <t>Verandering van 12,2 MW (Trilogiport Zoning Portuaire)</t>
  </si>
  <si>
    <t>Verandering van 0 MW (+2MW (S.A. ALEGRO))</t>
  </si>
  <si>
    <t>Verandering van 20 MW (Infrabel)</t>
  </si>
  <si>
    <t>LIXHE015LD3</t>
  </si>
  <si>
    <t>LIXHE 15kV CAB. 1 - ORES (+PMEG)</t>
  </si>
  <si>
    <t>LIXHE015LD4</t>
  </si>
  <si>
    <t>LIXHE 15kV CAB. 1 - INFRAX (+EG)</t>
  </si>
  <si>
    <t>LIXHE015PPT</t>
  </si>
  <si>
    <t>LIXHE 15kV   TOT.</t>
  </si>
  <si>
    <t>LIXHE015LGLB</t>
  </si>
  <si>
    <t>LIXHE015LD2</t>
  </si>
  <si>
    <t>LIXHE 15kV CAB. 2 - RESA (+PMEG)</t>
  </si>
  <si>
    <t>LOMBA011PP0</t>
  </si>
  <si>
    <t>LOMBARDSIJDE</t>
  </si>
  <si>
    <t>LOMBA011LGLA</t>
  </si>
  <si>
    <t>LOMBA011LD1</t>
  </si>
  <si>
    <t>LOMBARDSIJDE GASELWEST TFO. 1 (+EG)</t>
  </si>
  <si>
    <t>LOMBA011LD2</t>
  </si>
  <si>
    <t>LOMBARDSIJDE WVEM TFO. 1 (+EG)</t>
  </si>
  <si>
    <t>LOMBA011LGLB</t>
  </si>
  <si>
    <t>LOMBA011LD3</t>
  </si>
  <si>
    <t>LOMBARDSIJDE GASELWEST TFO. 2 (+EG)</t>
  </si>
  <si>
    <t>LOMBA011LD4</t>
  </si>
  <si>
    <t>LOMBARDSIJDE WVEM TFO. 2 (+PMEG)</t>
  </si>
  <si>
    <t>LOMME010PP1</t>
  </si>
  <si>
    <t>LOMMEL 10kV</t>
  </si>
  <si>
    <t>LOMME010LGLA</t>
  </si>
  <si>
    <t>LOMME010LD1</t>
  </si>
  <si>
    <t>LOMMEL 10kV - INTER-ENERGA (+PMEG)</t>
  </si>
  <si>
    <t>Verandering van 2,7 MW (Verzwaring Rymoplast)</t>
  </si>
  <si>
    <t>LOMME026PP1</t>
  </si>
  <si>
    <t>LOMMEL 26kV</t>
  </si>
  <si>
    <t>LOMME026LGLA</t>
  </si>
  <si>
    <t>LOMME026LD1</t>
  </si>
  <si>
    <t>LOMMEL 26KV - DUCATT (EMGO) (+EG)</t>
  </si>
  <si>
    <t>Verandering van -2,7 MW (Aankondigigng Klant)</t>
  </si>
  <si>
    <t>LOMME026LD2</t>
  </si>
  <si>
    <t>LOMMEL 26KV - TEEPAK  (+MEG)</t>
  </si>
  <si>
    <t>LOMME026LD3</t>
  </si>
  <si>
    <t>LOMMEL 26kV INFRAX (+EG)</t>
  </si>
  <si>
    <t>Verandering van 7,15 MW (NA Tractiestation)</t>
  </si>
  <si>
    <t>LOMME026LD4</t>
  </si>
  <si>
    <t>LOMMEL 26kV IVEKA REST (+PMEG)</t>
  </si>
  <si>
    <t>LOMME026LD5</t>
  </si>
  <si>
    <t>LOMMEL 26KV - SCR SIBELCO  (+MEG)</t>
  </si>
  <si>
    <t>LOMME026LD6</t>
  </si>
  <si>
    <t>LOMMEL 26KV - GLAVERBEL(BALEN) (+EG)</t>
  </si>
  <si>
    <t>LOMME026LD7</t>
  </si>
  <si>
    <t>LOMMEL 26KV - NYRSTAR BELGIUM OVERPELT (SEC) (+EG)</t>
  </si>
  <si>
    <t>LUMME010PP0</t>
  </si>
  <si>
    <t>LUMMEN (INTER-ENERGA)</t>
  </si>
  <si>
    <t>LUMME010LGLA</t>
  </si>
  <si>
    <t>LUMME010LD1</t>
  </si>
  <si>
    <t>LUMMEN (INTER-ENERGA) (+PMEG)</t>
  </si>
  <si>
    <t>MAASE010PP0</t>
  </si>
  <si>
    <t>MAASEIK (INTER-ENERGA)</t>
  </si>
  <si>
    <t>MAASE010LGLA</t>
  </si>
  <si>
    <t>MAASE010LD1</t>
  </si>
  <si>
    <t>MAASEIK (INTER-ENERGA) (+PMEG)</t>
  </si>
  <si>
    <t>Verandering van 10 MW (Agropolis)</t>
  </si>
  <si>
    <t>MAASM010PP0</t>
  </si>
  <si>
    <t>MAASMECHELEN (INTER-ENERGA)</t>
  </si>
  <si>
    <t>MAASM010LGLA</t>
  </si>
  <si>
    <t>MAASM010LD1</t>
  </si>
  <si>
    <t>MAASMECHELEN (INTER-ENERGA) (+PMEG)</t>
  </si>
  <si>
    <t>MACHE011PP0</t>
  </si>
  <si>
    <t>MACHELEN</t>
  </si>
  <si>
    <t>MACHE011LGLA</t>
  </si>
  <si>
    <t>MACHE011LD1</t>
  </si>
  <si>
    <t>MACHELEN PBE (+EG)</t>
  </si>
  <si>
    <t>MACHE011LD2</t>
  </si>
  <si>
    <t>MACHELEN EANDIS (+PMEG)</t>
  </si>
  <si>
    <t>MARKE010PP0</t>
  </si>
  <si>
    <t>MARKE  (INFRAX WEST)</t>
  </si>
  <si>
    <t>MARKE010LGLA</t>
  </si>
  <si>
    <t>MARKE010LD1</t>
  </si>
  <si>
    <t>MARKE WVEM</t>
  </si>
  <si>
    <t>MARKE010LD4</t>
  </si>
  <si>
    <t>MARKE GASELWEST - TFO 1 (+PMEG)</t>
  </si>
  <si>
    <t>MARKE010LGLB</t>
  </si>
  <si>
    <t>MARKE010LD2</t>
  </si>
  <si>
    <t>MARKE GASELWEST - TFO 2</t>
  </si>
  <si>
    <t>MARKE010LD3</t>
  </si>
  <si>
    <t>MARKE VANDEWIELE (+EG)</t>
  </si>
  <si>
    <t>MIDDE011PP0</t>
  </si>
  <si>
    <t>MIDDELKERKE WVEM</t>
  </si>
  <si>
    <t>MIDDE011LGLA</t>
  </si>
  <si>
    <t>MIDDE011LD1</t>
  </si>
  <si>
    <t>MIDDELKERKE WVEM TFO 1 (+EG)</t>
  </si>
  <si>
    <t>MIDDE011LGLB</t>
  </si>
  <si>
    <t>MIDDE011LD2</t>
  </si>
  <si>
    <t>MIDDELKERKE WVEM TFO 2 (+EG)</t>
  </si>
  <si>
    <t>NYLEN015PP0</t>
  </si>
  <si>
    <t>NIJLEN</t>
  </si>
  <si>
    <t>NYLEN015LGLA</t>
  </si>
  <si>
    <t>NYLEN015LD1</t>
  </si>
  <si>
    <t>NIJLEN IVEKA (+EG)</t>
  </si>
  <si>
    <t>NYLEN015LD2</t>
  </si>
  <si>
    <t>NIJLEN IVEG (+EG)</t>
  </si>
  <si>
    <t>OPGLA010PP0</t>
  </si>
  <si>
    <t>OPGLABEEK (INTER-ENERGA)</t>
  </si>
  <si>
    <t>OPGLA010LGLA</t>
  </si>
  <si>
    <t>OPGLA010LD1</t>
  </si>
  <si>
    <t>OPGLABEEK (INTER-ENERGA) (+PMEG)</t>
  </si>
  <si>
    <t>OVERI010PP0</t>
  </si>
  <si>
    <t>OVERPELT (INTER-ENERGA)</t>
  </si>
  <si>
    <t>OVERI010LGLA</t>
  </si>
  <si>
    <t>OVERI010LD1</t>
  </si>
  <si>
    <t>OVERPELT (INTER-ENERGA) (+PMEG)</t>
  </si>
  <si>
    <t>Verandering van 1,25 MW (NA Rubber Recycling)</t>
  </si>
  <si>
    <t>Verandering van 1 MW (Verzwaring Profel =&gt; Trans-HS)</t>
  </si>
  <si>
    <t>Verandering van 10,39 MW (NA Tractiestation)</t>
  </si>
  <si>
    <t>PAALS010PPT</t>
  </si>
  <si>
    <t>HASSELT PAALSTEENSTRAAT (INTER-ENERGA)</t>
  </si>
  <si>
    <t>PAALS010LGLA</t>
  </si>
  <si>
    <t>PAALS010LD1</t>
  </si>
  <si>
    <t>HASSELT PAALSTEENSTRAAT (INTER-ENERGA) (+EG)</t>
  </si>
  <si>
    <t>Verandering van 1 MW (NA AGB Stadsontwikkeling)</t>
  </si>
  <si>
    <t>Verandering van 2 MW (Corda Campus)</t>
  </si>
  <si>
    <t>PAALS010LGLB</t>
  </si>
  <si>
    <t>PAALS010LD2</t>
  </si>
  <si>
    <t>HASSELT PAALSTEENSTRAAT OS2 (INTER-ENERGA)</t>
  </si>
  <si>
    <t>PETRO015PP0</t>
  </si>
  <si>
    <t>PETROL ANTWERPEN</t>
  </si>
  <si>
    <t>PETRO015LGLA</t>
  </si>
  <si>
    <t>PETRO015LD2</t>
  </si>
  <si>
    <t>PETROL ANTWERPEN IMEA (+EG)</t>
  </si>
  <si>
    <t>Verandering van 2 MW (Ontwikkeling Nieuw Zuid f-3&amp;4)</t>
  </si>
  <si>
    <t>Verandering van 2 MW (Ontwikkeling Nieuw Zuid f-5&amp;6)</t>
  </si>
  <si>
    <t>PETRO015LD3</t>
  </si>
  <si>
    <t>PETROL ANTWERPEN IVEG (+EG)</t>
  </si>
  <si>
    <t>Verandering van 2 MW (Ontwikkeling PIZ Project Blue Gate)</t>
  </si>
  <si>
    <t>Verandering van 4 MW (Ontwikkeling PIZ Project Blue Gate)</t>
  </si>
  <si>
    <t>RIEME012PP1</t>
  </si>
  <si>
    <t>RIEME CAB. 1</t>
  </si>
  <si>
    <t>RIEME012LGLA</t>
  </si>
  <si>
    <t>RIEME012LD1</t>
  </si>
  <si>
    <t>RIEME CAB. 1 INFRAX (+MEG)</t>
  </si>
  <si>
    <t>RIEME012LD2</t>
  </si>
  <si>
    <t>RIEME CAB. 1 VAMO-FUJI (IMEWO)</t>
  </si>
  <si>
    <t>RIEME012LD3</t>
  </si>
  <si>
    <t>RIEME CAB. 1 VVM (IMEWO)</t>
  </si>
  <si>
    <t>RIEME012LD4</t>
  </si>
  <si>
    <t>RIEME CAB. 1 IMEWO REST (+MEG)</t>
  </si>
  <si>
    <t>RIEME012PP2</t>
  </si>
  <si>
    <t>RIEME CAB. 2</t>
  </si>
  <si>
    <t>RIEME012LGLB</t>
  </si>
  <si>
    <t>RIEME012LD5</t>
  </si>
  <si>
    <t>RIEME CAB. 2 FINA ACT TOT.</t>
  </si>
  <si>
    <t>RIEME012LD6</t>
  </si>
  <si>
    <t>RIEME CAB. 2 REST - IMEWO (+MEG)</t>
  </si>
  <si>
    <t>Verandering van 0 MW (Sprake ind. SPfina Kanaal 1MW)</t>
  </si>
  <si>
    <t>Verandering van 0 MW (Uitbreiding zone Kluizendok)</t>
  </si>
  <si>
    <t>RIEME012LD7</t>
  </si>
  <si>
    <t>RIEME CAB. 2 REST - INFRAX</t>
  </si>
  <si>
    <t>RIEME012PPT</t>
  </si>
  <si>
    <t>RIEME   TOT.</t>
  </si>
  <si>
    <t>ROLLE010PP0</t>
  </si>
  <si>
    <t>ROLLEGEM (INFRAX WEST)</t>
  </si>
  <si>
    <t>ROLLE010LGLA</t>
  </si>
  <si>
    <t>ROLLE010LD1</t>
  </si>
  <si>
    <t>ROLLEGEM (INFRAX WEST) (+EG)</t>
  </si>
  <si>
    <t>SAUVE011PP0</t>
  </si>
  <si>
    <t>SAUVENIERE</t>
  </si>
  <si>
    <t>SAUVE011LGLA</t>
  </si>
  <si>
    <t>SAUVE011LD1</t>
  </si>
  <si>
    <t>SAUVENIERE - ORES (+EG)</t>
  </si>
  <si>
    <t>SAUVE011LD2</t>
  </si>
  <si>
    <t>SAUVENIERE - PBE (INFRAX) (+MEG)</t>
  </si>
  <si>
    <t>SCHED015PP0</t>
  </si>
  <si>
    <t>SCHELLE DORP TOT.</t>
  </si>
  <si>
    <t>SCHED015LGLA</t>
  </si>
  <si>
    <t>SCHED015LD1</t>
  </si>
  <si>
    <t>SCHELLE DORP IVEKA (+PMEG)</t>
  </si>
  <si>
    <t>SCHED015LD2</t>
  </si>
  <si>
    <t>SCHELLE DORP IVEG (+PMEG)</t>
  </si>
  <si>
    <t>SKRUI012PP0</t>
  </si>
  <si>
    <t>SINT KRUIS WINKEL SMISHOEK</t>
  </si>
  <si>
    <t>SKRUI012LGLA</t>
  </si>
  <si>
    <t>SKRUI012LD1</t>
  </si>
  <si>
    <t>SINT KRUIS WINKEL SMISHOEK IMEWO TFO 1 (+PMEG)</t>
  </si>
  <si>
    <t>Verandering van 0,5 MW (Induss 45553613)</t>
  </si>
  <si>
    <t>SKRUI012LD2</t>
  </si>
  <si>
    <t>SINT KRUIS WINKEL SMISHOEK IVEG (+EG)</t>
  </si>
  <si>
    <t>SKRUI012LGLB</t>
  </si>
  <si>
    <t>SKRUI012LD3</t>
  </si>
  <si>
    <t>SINT KRUIS WINKEL SMISHOEK IMEWO TFO 2 - IVEG (+PMEG)</t>
  </si>
  <si>
    <t>SLAAN015PP0</t>
  </si>
  <si>
    <t>SCHELDELAAN</t>
  </si>
  <si>
    <t>SLAAN015LGLA</t>
  </si>
  <si>
    <t>SLAAN015LD1</t>
  </si>
  <si>
    <t>SCHELDELAAN TFO 1+2</t>
  </si>
  <si>
    <t>SLAAN015LGLB</t>
  </si>
  <si>
    <t>SLAAN015LD2</t>
  </si>
  <si>
    <t>SCHELDELAAN TFO 3 (+PMEG)</t>
  </si>
  <si>
    <t>Verandering van 3 MW (KCE9150 ADD)</t>
  </si>
  <si>
    <t>Overheveling van 6 MW naar ZEVENDE HAVENDOK INFRAX (KCE11101 vertrek MSC Delwaidedok)</t>
  </si>
  <si>
    <t>SLAAN015PP1</t>
  </si>
  <si>
    <t>SCHELDELAAN TFO1+2</t>
  </si>
  <si>
    <t>SLAAN015PPB</t>
  </si>
  <si>
    <t>SCHELDELAAN TFO 3</t>
  </si>
  <si>
    <t>STALE010PP1</t>
  </si>
  <si>
    <t>STALEN CAB. 1</t>
  </si>
  <si>
    <t>STALE010LGLA</t>
  </si>
  <si>
    <t>STALE010LD1</t>
  </si>
  <si>
    <t>STALEN CAB. 1 (+PMEG)</t>
  </si>
  <si>
    <t>STALE010PP2</t>
  </si>
  <si>
    <t>STALEN CAB. 2</t>
  </si>
  <si>
    <t>STALE010LGLB</t>
  </si>
  <si>
    <t>STALE010LD2</t>
  </si>
  <si>
    <t>STALEN CAB. 2 (+MEG)</t>
  </si>
  <si>
    <t>STALE010PPT</t>
  </si>
  <si>
    <t>STALEN   TOT.</t>
  </si>
  <si>
    <t>STASE010PP0</t>
  </si>
  <si>
    <t>STASEGEM (INFRAX WEST)</t>
  </si>
  <si>
    <t>STASE010LGLA</t>
  </si>
  <si>
    <t>STASE010LD1</t>
  </si>
  <si>
    <t>STASEGEM TFO 1 (INFRAX WEST) (+PMEG)</t>
  </si>
  <si>
    <t>STASE010LGLB</t>
  </si>
  <si>
    <t>STASE010LD2</t>
  </si>
  <si>
    <t>STASEGEM TFO 2 + 3 (INFRAX WEST) (+PMEG)</t>
  </si>
  <si>
    <t>Verandering van 1,25 MW (NA Declercq)</t>
  </si>
  <si>
    <t>STHUI010PP0</t>
  </si>
  <si>
    <t>SINT-HUIBRECHTS-LILLE (INTER-ENERGA)</t>
  </si>
  <si>
    <t>STHUI010LGLA</t>
  </si>
  <si>
    <t>STHUI010LD1</t>
  </si>
  <si>
    <t>SINT-HUIBRECHTS-LILLE (INTER-ENERGA) (+PMEG)</t>
  </si>
  <si>
    <t>Verandering van 1,5 MW (Verzwaring Beltaste Vanreusel)</t>
  </si>
  <si>
    <t>Verandering van 5,32 MW (NA Tractiestation)</t>
  </si>
  <si>
    <t>STRUI010PP0</t>
  </si>
  <si>
    <t>SINT-TRUIDEN</t>
  </si>
  <si>
    <t>STRUI010LGLA</t>
  </si>
  <si>
    <t>STRUI010LD1</t>
  </si>
  <si>
    <t>SINT-TRUIDEN - INTER-ENERGA (+PMEG)</t>
  </si>
  <si>
    <t>TIP  010PP1</t>
  </si>
  <si>
    <t>TESSENDERLO OS 1 (INTER-ENERGA)</t>
  </si>
  <si>
    <t>TIP  010LGLA</t>
  </si>
  <si>
    <t>TIP  010LD1</t>
  </si>
  <si>
    <t>TESSENDERLO INDUSTRIEEL PARK 1 (INTER-ENERGA) (+MEG)</t>
  </si>
  <si>
    <t>Verandering van 1,2 MW (NA BCTN)</t>
  </si>
  <si>
    <t>TIP  010PP2</t>
  </si>
  <si>
    <t>TESSENDERLO OS 2 (INTER-ENERGA)</t>
  </si>
  <si>
    <t>TIP  010LGLB</t>
  </si>
  <si>
    <t>TIP  010LD2</t>
  </si>
  <si>
    <t>TESSENDERLO INDUSTRIEEL PARK 2 (INTER-ENERGA) (+PMEG)</t>
  </si>
  <si>
    <t>Overheveling van 3 MW naar MEERHOUT 15kV - TFO. 3 (150/15kV) (Nike Ham)</t>
  </si>
  <si>
    <t>TIP  010PPT</t>
  </si>
  <si>
    <t>TESSENDERLO INDUSTRIEEL PARK (INTER-ENERGA) TOT.</t>
  </si>
  <si>
    <t>TESSENDERLO INDUSTRIEEL PARK 2 (INTER-ENERGA) (+MEG)</t>
  </si>
  <si>
    <t>TONGE010PP0</t>
  </si>
  <si>
    <t>TONGEREN</t>
  </si>
  <si>
    <t>TONGE010LGLA</t>
  </si>
  <si>
    <t>TONGE010LD1</t>
  </si>
  <si>
    <t>TONGEREN (+PMEG)</t>
  </si>
  <si>
    <t>TORHO012PP0</t>
  </si>
  <si>
    <t>TORHOUT WVEM</t>
  </si>
  <si>
    <t>TORHO012LGLA</t>
  </si>
  <si>
    <t>TORHO012LD1</t>
  </si>
  <si>
    <t>TORHOUT WVEM TFO 1 - WVEM (+EG)</t>
  </si>
  <si>
    <t>Verandering van 1,1 MW (Verzwaring D'Aussy)</t>
  </si>
  <si>
    <t>TORHO012LGLB</t>
  </si>
  <si>
    <t>TORHO012LD2</t>
  </si>
  <si>
    <t>TORHOUT WVEM TFO 2 - WVEM (+EG)</t>
  </si>
  <si>
    <t>WESPL010PP0</t>
  </si>
  <si>
    <t>WESPELAAR</t>
  </si>
  <si>
    <t>WESPL010LGLA</t>
  </si>
  <si>
    <t>WESPL010LD1</t>
  </si>
  <si>
    <t>WESPELAAR IVERLEK (+PMEG)</t>
  </si>
  <si>
    <t>Overheveling van 1 MW naar HEIST O/D BERG CAB. 1 - IVERLEK (Overheveling vanuit TS Wespelaar)</t>
  </si>
  <si>
    <t>WESPL010LD2</t>
  </si>
  <si>
    <t>WESPELAAR PBE (+PMEG)</t>
  </si>
  <si>
    <t>WILRI015PP0</t>
  </si>
  <si>
    <t>WILRIJK</t>
  </si>
  <si>
    <t>WILRI015LGLA</t>
  </si>
  <si>
    <t>WILRI015LD1</t>
  </si>
  <si>
    <t>WILRIJK TFO 1 - IVEG (+EG)</t>
  </si>
  <si>
    <t>Verandering van 2 MW (Tractiestation Tram)</t>
  </si>
  <si>
    <t>WILRI015LGLB</t>
  </si>
  <si>
    <t>WILRI015LD2</t>
  </si>
  <si>
    <t>WILRIJK TFO 2 - ATLAS COPCO</t>
  </si>
  <si>
    <t>WILRI015LD4</t>
  </si>
  <si>
    <t>WILRIJK TFO 2 - COCA COLA</t>
  </si>
  <si>
    <t>WILRI015LD5</t>
  </si>
  <si>
    <t>WILRIJK TFO 2 - REST (ISVAG EN GEVAERT) (+MEG)</t>
  </si>
  <si>
    <t>Verandering van 2 MW (ISVAG)</t>
  </si>
  <si>
    <t>WILRI015LGLC</t>
  </si>
  <si>
    <t>WILRI015LD6</t>
  </si>
  <si>
    <t>WILRIJK TFO 3 - IMEA (+PMEG)</t>
  </si>
  <si>
    <t>WILRI015PPA</t>
  </si>
  <si>
    <t>WILRIJK CAB. 1</t>
  </si>
  <si>
    <t>WILSE010PP0</t>
  </si>
  <si>
    <t>WILSELE</t>
  </si>
  <si>
    <t>WILSE010LGLA</t>
  </si>
  <si>
    <t>WILSE010LD1</t>
  </si>
  <si>
    <t>WILSELE - IVERLEK REST (+PMEG)</t>
  </si>
  <si>
    <t>Verandering van 1,4 MW (KESSELDAL EN VAARTKOM)</t>
  </si>
  <si>
    <t>Verandering van 3 MW (Balk van Beel en omgeving)</t>
  </si>
  <si>
    <t>WILSE010LD2</t>
  </si>
  <si>
    <t>WILSELE - DANONE</t>
  </si>
  <si>
    <t>WILSE010LGLB</t>
  </si>
  <si>
    <t>WILSE010LD3</t>
  </si>
  <si>
    <t>WILSELE - PBE (+EG)</t>
  </si>
  <si>
    <t>WILSE010LD4</t>
  </si>
  <si>
    <t>WILSELE - INTERBREW (+MEG)</t>
  </si>
  <si>
    <t>WILSE010LD5</t>
  </si>
  <si>
    <t>WILSELE - RESTE LGLB (+PMEG)</t>
  </si>
  <si>
    <t>WOMME015PP0</t>
  </si>
  <si>
    <t>WOMMELGEM</t>
  </si>
  <si>
    <t>WOMME015LGLA</t>
  </si>
  <si>
    <t>WOMME015LD1</t>
  </si>
  <si>
    <t>WOMMELGEM - IVEKA - TFO 1 (+PMEG)</t>
  </si>
  <si>
    <t>WOMME015LD2</t>
  </si>
  <si>
    <t>WOMMELGEM - INFRAX (+PMEG)</t>
  </si>
  <si>
    <t>WOMME015LGLB</t>
  </si>
  <si>
    <t>WOMME015LD3</t>
  </si>
  <si>
    <t>WOMMELGEM - IVEKA - TFO 2 (+PMEG)</t>
  </si>
  <si>
    <t>WOMME015LD4</t>
  </si>
  <si>
    <t>WOMMELGEM - IMEA (+EG)</t>
  </si>
  <si>
    <t>WVLGM015PP0</t>
  </si>
  <si>
    <t>WEVELGEM</t>
  </si>
  <si>
    <t>WVLGM015LGLA</t>
  </si>
  <si>
    <t>WVLGM015LD1</t>
  </si>
  <si>
    <t>WEVELGEM WVEM (+PMEG)</t>
  </si>
  <si>
    <t>WVLGM015LD2</t>
  </si>
  <si>
    <t>WEVELGEM GASELWEST (+EG)</t>
  </si>
  <si>
    <t>ZAVEN011PP1</t>
  </si>
  <si>
    <t>ZAVENTEM CAB. 1</t>
  </si>
  <si>
    <t>ZAVEN011LGLA</t>
  </si>
  <si>
    <t>ZAVEN011LD1</t>
  </si>
  <si>
    <t>ZAVENTEM CAB. 1 IVERLEK (+EG)</t>
  </si>
  <si>
    <t>ZAVEN011LD2</t>
  </si>
  <si>
    <t>ZAVENTEM CAB. 1 INFRAX (+EG)</t>
  </si>
  <si>
    <t>ZAVEN011PPT</t>
  </si>
  <si>
    <t>ZAVENTEM   TOT.</t>
  </si>
  <si>
    <t>ZAVEN011LGLB</t>
  </si>
  <si>
    <t>ZAVEN011LD3</t>
  </si>
  <si>
    <t>ZAVENTEM CAB. 2 IVERLEK (+PMEG)</t>
  </si>
  <si>
    <t>ZAVEN011LD4</t>
  </si>
  <si>
    <t>ZAVENTEM CAB. 2 COLT</t>
  </si>
  <si>
    <t>Verandering van 1 MW (Aankondingen DNB)</t>
  </si>
  <si>
    <t>ZAVEN011LD5</t>
  </si>
  <si>
    <t>ZAVENTEM CAB. 2 INTERXION</t>
  </si>
  <si>
    <t>ZONHO010PP0</t>
  </si>
  <si>
    <t>ZONHOVEN (INTER-ENERGA)</t>
  </si>
  <si>
    <t>ZONHO010LGLA</t>
  </si>
  <si>
    <t>ZONHO010LD1</t>
  </si>
  <si>
    <t>ZONHOVEN (INTER-ENERGA) (+EG)</t>
  </si>
  <si>
    <t>Lijst met feederbelastingen IVEG</t>
  </si>
  <si>
    <t>Onderstation</t>
  </si>
  <si>
    <t>Feeder</t>
  </si>
  <si>
    <t>Inom (A)</t>
  </si>
  <si>
    <t>2017 (A)</t>
  </si>
  <si>
    <t>2017 (%)</t>
  </si>
  <si>
    <t>groei 2018 (%)</t>
  </si>
  <si>
    <t>2018 (%)</t>
  </si>
  <si>
    <t>groei 2019 (%)</t>
  </si>
  <si>
    <t>2019 (%)</t>
  </si>
  <si>
    <t>groei 2020 (%)</t>
  </si>
  <si>
    <t>2020 (%)</t>
  </si>
  <si>
    <t>groei 2021 (%)</t>
  </si>
  <si>
    <t>2021 (%)</t>
  </si>
  <si>
    <t>Hoboken</t>
  </si>
  <si>
    <t>HO1</t>
  </si>
  <si>
    <t>HO4</t>
  </si>
  <si>
    <t>HO5</t>
  </si>
  <si>
    <t>HO 7 (noodvoeding umicore)</t>
  </si>
  <si>
    <t>HO 8</t>
  </si>
  <si>
    <t>HO 10</t>
  </si>
  <si>
    <t>HO 12</t>
  </si>
  <si>
    <t>HO 13</t>
  </si>
  <si>
    <t>HO 14</t>
  </si>
  <si>
    <t>HO 15</t>
  </si>
  <si>
    <t>HO __ (nieuwe feeder ter ondersteuning van HO 15 vanaf 2019)</t>
  </si>
  <si>
    <t>Wilrijk</t>
  </si>
  <si>
    <t>W89</t>
  </si>
  <si>
    <t>W91</t>
  </si>
  <si>
    <t>W95</t>
  </si>
  <si>
    <t>W97</t>
  </si>
  <si>
    <t>W101</t>
  </si>
  <si>
    <t>Schelle Dorp</t>
  </si>
  <si>
    <t>SD15</t>
  </si>
  <si>
    <t>SD27</t>
  </si>
  <si>
    <t>SD29</t>
  </si>
  <si>
    <t>SD31 (noodvoeding Hemiksem)</t>
  </si>
  <si>
    <t>Nijlen</t>
  </si>
  <si>
    <t>NIJ9</t>
  </si>
  <si>
    <t>NIJ10</t>
  </si>
  <si>
    <t>NIJ12</t>
  </si>
  <si>
    <t>Ekeren</t>
  </si>
  <si>
    <t>EK15</t>
  </si>
  <si>
    <t>EK 33</t>
  </si>
  <si>
    <t>Kalmthout</t>
  </si>
  <si>
    <t>KLM 10</t>
  </si>
  <si>
    <t>KLM 11</t>
  </si>
  <si>
    <t>KLM 12</t>
  </si>
  <si>
    <t>KLM 13</t>
  </si>
  <si>
    <t>KLM 14</t>
  </si>
  <si>
    <t>KLM 31</t>
  </si>
  <si>
    <t>Sint Kruis Winkel</t>
  </si>
  <si>
    <t>SKW24</t>
  </si>
  <si>
    <t>SKW27</t>
  </si>
  <si>
    <t>Rieme</t>
  </si>
  <si>
    <t>1.01</t>
  </si>
  <si>
    <t>1.13</t>
  </si>
  <si>
    <t>1.05</t>
  </si>
  <si>
    <t>2.04</t>
  </si>
  <si>
    <t>2.14</t>
  </si>
  <si>
    <t>Beerse B</t>
  </si>
  <si>
    <t>1.01 (trunk Koekhoven)</t>
  </si>
  <si>
    <t>1.02</t>
  </si>
  <si>
    <t>1.14</t>
  </si>
  <si>
    <t>Koekhoven</t>
  </si>
  <si>
    <t>6 (trunk Beerse)</t>
  </si>
  <si>
    <t>7° Havendok</t>
  </si>
  <si>
    <t>8 (nieuwe feeder ter ondersteuning van Feeder 1 en 9 vanaf 2017)</t>
  </si>
  <si>
    <t>Scheldelaan</t>
  </si>
  <si>
    <t>Lillo</t>
  </si>
  <si>
    <t>Petrol</t>
  </si>
  <si>
    <t>Wie</t>
  </si>
  <si>
    <t>Wat</t>
  </si>
  <si>
    <t>Wanneer</t>
  </si>
  <si>
    <t>Eind- vermogen (MW)</t>
  </si>
  <si>
    <t>Windpark Vleemo Haveneiland</t>
  </si>
  <si>
    <t>Antwerpen</t>
  </si>
  <si>
    <t>Wind onshore</t>
  </si>
  <si>
    <t>Detailstudie</t>
  </si>
  <si>
    <t>Barka</t>
  </si>
  <si>
    <t>Boechout</t>
  </si>
  <si>
    <t>WKK/Cogen gas</t>
  </si>
  <si>
    <t>Windpark Vleemo Luithagen</t>
  </si>
  <si>
    <t>6.4</t>
  </si>
  <si>
    <t>Heulens</t>
  </si>
  <si>
    <t>WKK/Cogen gas Verzwaring</t>
  </si>
  <si>
    <t>4.995</t>
  </si>
  <si>
    <t>K.Dielis</t>
  </si>
  <si>
    <t>Merksplas</t>
  </si>
  <si>
    <t>4.5</t>
  </si>
  <si>
    <t>Hortipower</t>
  </si>
  <si>
    <t>Quirynen</t>
  </si>
  <si>
    <t>Detaistudie</t>
  </si>
  <si>
    <t>4.8</t>
  </si>
  <si>
    <t>Orange</t>
  </si>
  <si>
    <t>Nieuwe aansluiting</t>
  </si>
  <si>
    <t>ZNA</t>
  </si>
  <si>
    <t>K. Dielis</t>
  </si>
  <si>
    <t>GHA</t>
  </si>
  <si>
    <t>De Lijn</t>
  </si>
  <si>
    <t>Aquafin</t>
  </si>
  <si>
    <t>Interferry</t>
  </si>
  <si>
    <t>Sea Tank</t>
  </si>
  <si>
    <t>2.5</t>
  </si>
  <si>
    <t>ACOT</t>
  </si>
  <si>
    <t>C.Steinweg</t>
  </si>
  <si>
    <t>1.25</t>
  </si>
  <si>
    <t>Verzwaring afname</t>
  </si>
  <si>
    <t>Overzicht &gt; 1 MW projecten afname - periode 1/1/2017 - 28/5/2018</t>
  </si>
  <si>
    <t>Overzicht &gt; 1 MW injectie - periode 1/1/2017 - 28/5/2018</t>
  </si>
  <si>
    <t>Niet aansluitbare projecten - periode 1/1/2017 - 28/5/2018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</si>
</sst>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0.0%"/>
  </numFmts>
  <fonts count="7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4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rgb="FF7030A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indexed="8"/>
      <name val="MS Sans Serif"/>
      <family val="2"/>
    </font>
    <font>
      <strike/>
      <sz val="1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i/>
      <u/>
      <sz val="8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45"/>
        <bgColor indexed="45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414B56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theme="1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DE8703"/>
      </left>
      <right/>
      <top style="medium">
        <color rgb="FFDE8703"/>
      </top>
      <bottom style="medium">
        <color rgb="FFDE8703"/>
      </bottom>
      <diagonal/>
    </border>
    <border>
      <left style="medium">
        <color rgb="FFDE8703"/>
      </left>
      <right style="medium">
        <color rgb="FFDE8703"/>
      </right>
      <top style="medium">
        <color rgb="FFDE8703"/>
      </top>
      <bottom style="medium">
        <color rgb="FFDE8703"/>
      </bottom>
      <diagonal/>
    </border>
    <border>
      <left/>
      <right style="medium">
        <color rgb="FFDE8703"/>
      </right>
      <top style="medium">
        <color rgb="FFDE8703"/>
      </top>
      <bottom style="medium">
        <color rgb="FFDE8703"/>
      </bottom>
      <diagonal/>
    </border>
    <border>
      <left style="medium">
        <color rgb="FFDE8703"/>
      </left>
      <right style="medium">
        <color rgb="FFDE8703"/>
      </right>
      <top/>
      <bottom style="medium">
        <color rgb="FFDE8703"/>
      </bottom>
      <diagonal/>
    </border>
    <border>
      <left/>
      <right style="medium">
        <color rgb="FFDE8703"/>
      </right>
      <top/>
      <bottom style="medium">
        <color rgb="FFDE8703"/>
      </bottom>
      <diagonal/>
    </border>
  </borders>
  <cellStyleXfs count="519">
    <xf numFmtId="0" fontId="0" fillId="0" borderId="0"/>
    <xf numFmtId="0" fontId="3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1" fillId="7" borderId="6" applyNumberFormat="0" applyAlignment="0" applyProtection="0"/>
    <xf numFmtId="0" fontId="12" fillId="8" borderId="9" applyNumberFormat="0" applyAlignment="0" applyProtection="0"/>
    <xf numFmtId="0" fontId="13" fillId="0" borderId="8" applyNumberFormat="0" applyFill="0" applyAlignment="0" applyProtection="0"/>
    <xf numFmtId="0" fontId="14" fillId="3" borderId="0" applyNumberFormat="0" applyBorder="0" applyAlignment="0" applyProtection="0"/>
    <xf numFmtId="0" fontId="15" fillId="6" borderId="6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3" fillId="9" borderId="10" applyNumberFormat="0" applyFont="0" applyAlignment="0" applyProtection="0"/>
    <xf numFmtId="0" fontId="20" fillId="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21" fillId="34" borderId="12" applyNumberFormat="0" applyProtection="0">
      <alignment vertical="center"/>
    </xf>
    <xf numFmtId="4" fontId="21" fillId="34" borderId="12" applyNumberFormat="0" applyProtection="0">
      <alignment vertical="center"/>
    </xf>
    <xf numFmtId="4" fontId="21" fillId="34" borderId="12" applyNumberFormat="0" applyProtection="0">
      <alignment vertical="center"/>
    </xf>
    <xf numFmtId="4" fontId="21" fillId="34" borderId="12" applyNumberFormat="0" applyProtection="0">
      <alignment vertical="center"/>
    </xf>
    <xf numFmtId="4" fontId="21" fillId="34" borderId="12" applyNumberFormat="0" applyProtection="0">
      <alignment vertical="center"/>
    </xf>
    <xf numFmtId="4" fontId="21" fillId="34" borderId="12" applyNumberFormat="0" applyProtection="0">
      <alignment vertical="center"/>
    </xf>
    <xf numFmtId="4" fontId="22" fillId="34" borderId="12" applyNumberFormat="0" applyProtection="0">
      <alignment vertical="center"/>
    </xf>
    <xf numFmtId="4" fontId="22" fillId="34" borderId="12" applyNumberFormat="0" applyProtection="0">
      <alignment vertical="center"/>
    </xf>
    <xf numFmtId="4" fontId="22" fillId="34" borderId="12" applyNumberFormat="0" applyProtection="0">
      <alignment vertical="center"/>
    </xf>
    <xf numFmtId="4" fontId="22" fillId="34" borderId="12" applyNumberFormat="0" applyProtection="0">
      <alignment vertical="center"/>
    </xf>
    <xf numFmtId="4" fontId="22" fillId="34" borderId="12" applyNumberFormat="0" applyProtection="0">
      <alignment vertical="center"/>
    </xf>
    <xf numFmtId="4" fontId="22" fillId="34" borderId="12" applyNumberFormat="0" applyProtection="0">
      <alignment vertical="center"/>
    </xf>
    <xf numFmtId="4" fontId="21" fillId="34" borderId="12" applyNumberFormat="0" applyProtection="0">
      <alignment horizontal="left" vertical="center" indent="1"/>
    </xf>
    <xf numFmtId="4" fontId="21" fillId="34" borderId="12" applyNumberFormat="0" applyProtection="0">
      <alignment horizontal="left" vertical="center" indent="1"/>
    </xf>
    <xf numFmtId="4" fontId="21" fillId="34" borderId="12" applyNumberFormat="0" applyProtection="0">
      <alignment horizontal="left" vertical="center" indent="1"/>
    </xf>
    <xf numFmtId="4" fontId="21" fillId="34" borderId="12" applyNumberFormat="0" applyProtection="0">
      <alignment horizontal="left" vertical="center" indent="1"/>
    </xf>
    <xf numFmtId="4" fontId="21" fillId="34" borderId="12" applyNumberFormat="0" applyProtection="0">
      <alignment horizontal="left" vertical="center" indent="1"/>
    </xf>
    <xf numFmtId="4" fontId="21" fillId="34" borderId="12" applyNumberFormat="0" applyProtection="0">
      <alignment horizontal="left" vertical="center" indent="1"/>
    </xf>
    <xf numFmtId="4" fontId="21" fillId="34" borderId="12" applyNumberFormat="0" applyProtection="0">
      <alignment horizontal="left" vertical="center" indent="1"/>
    </xf>
    <xf numFmtId="4" fontId="21" fillId="34" borderId="12" applyNumberFormat="0" applyProtection="0">
      <alignment horizontal="left" vertical="center" indent="1"/>
    </xf>
    <xf numFmtId="4" fontId="21" fillId="34" borderId="12" applyNumberFormat="0" applyProtection="0">
      <alignment horizontal="left" vertical="center" indent="1"/>
    </xf>
    <xf numFmtId="4" fontId="21" fillId="34" borderId="12" applyNumberFormat="0" applyProtection="0">
      <alignment horizontal="left" vertical="center" indent="1"/>
    </xf>
    <xf numFmtId="4" fontId="21" fillId="34" borderId="12" applyNumberFormat="0" applyProtection="0">
      <alignment horizontal="left" vertical="center" indent="1"/>
    </xf>
    <xf numFmtId="4" fontId="21" fillId="34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4" fontId="21" fillId="36" borderId="12" applyNumberFormat="0" applyProtection="0">
      <alignment horizontal="right" vertical="center"/>
    </xf>
    <xf numFmtId="4" fontId="21" fillId="36" borderId="12" applyNumberFormat="0" applyProtection="0">
      <alignment horizontal="right" vertical="center"/>
    </xf>
    <xf numFmtId="4" fontId="21" fillId="36" borderId="12" applyNumberFormat="0" applyProtection="0">
      <alignment horizontal="right" vertical="center"/>
    </xf>
    <xf numFmtId="4" fontId="21" fillId="36" borderId="12" applyNumberFormat="0" applyProtection="0">
      <alignment horizontal="right" vertical="center"/>
    </xf>
    <xf numFmtId="4" fontId="21" fillId="36" borderId="12" applyNumberFormat="0" applyProtection="0">
      <alignment horizontal="right" vertical="center"/>
    </xf>
    <xf numFmtId="4" fontId="21" fillId="36" borderId="12" applyNumberFormat="0" applyProtection="0">
      <alignment horizontal="right" vertical="center"/>
    </xf>
    <xf numFmtId="4" fontId="21" fillId="37" borderId="12" applyNumberFormat="0" applyProtection="0">
      <alignment horizontal="right" vertical="center"/>
    </xf>
    <xf numFmtId="4" fontId="21" fillId="37" borderId="12" applyNumberFormat="0" applyProtection="0">
      <alignment horizontal="right" vertical="center"/>
    </xf>
    <xf numFmtId="4" fontId="21" fillId="37" borderId="12" applyNumberFormat="0" applyProtection="0">
      <alignment horizontal="right" vertical="center"/>
    </xf>
    <xf numFmtId="4" fontId="21" fillId="37" borderId="12" applyNumberFormat="0" applyProtection="0">
      <alignment horizontal="right" vertical="center"/>
    </xf>
    <xf numFmtId="4" fontId="21" fillId="37" borderId="12" applyNumberFormat="0" applyProtection="0">
      <alignment horizontal="right" vertical="center"/>
    </xf>
    <xf numFmtId="4" fontId="21" fillId="37" borderId="12" applyNumberFormat="0" applyProtection="0">
      <alignment horizontal="right" vertical="center"/>
    </xf>
    <xf numFmtId="4" fontId="21" fillId="38" borderId="12" applyNumberFormat="0" applyProtection="0">
      <alignment horizontal="right" vertical="center"/>
    </xf>
    <xf numFmtId="4" fontId="21" fillId="38" borderId="12" applyNumberFormat="0" applyProtection="0">
      <alignment horizontal="right" vertical="center"/>
    </xf>
    <xf numFmtId="4" fontId="21" fillId="38" borderId="12" applyNumberFormat="0" applyProtection="0">
      <alignment horizontal="right" vertical="center"/>
    </xf>
    <xf numFmtId="4" fontId="21" fillId="38" borderId="12" applyNumberFormat="0" applyProtection="0">
      <alignment horizontal="right" vertical="center"/>
    </xf>
    <xf numFmtId="4" fontId="21" fillId="38" borderId="12" applyNumberFormat="0" applyProtection="0">
      <alignment horizontal="right" vertical="center"/>
    </xf>
    <xf numFmtId="4" fontId="21" fillId="38" borderId="12" applyNumberFormat="0" applyProtection="0">
      <alignment horizontal="right" vertical="center"/>
    </xf>
    <xf numFmtId="4" fontId="21" fillId="39" borderId="12" applyNumberFormat="0" applyProtection="0">
      <alignment horizontal="right" vertical="center"/>
    </xf>
    <xf numFmtId="4" fontId="21" fillId="39" borderId="12" applyNumberFormat="0" applyProtection="0">
      <alignment horizontal="right" vertical="center"/>
    </xf>
    <xf numFmtId="4" fontId="21" fillId="39" borderId="12" applyNumberFormat="0" applyProtection="0">
      <alignment horizontal="right" vertical="center"/>
    </xf>
    <xf numFmtId="4" fontId="21" fillId="39" borderId="12" applyNumberFormat="0" applyProtection="0">
      <alignment horizontal="right" vertical="center"/>
    </xf>
    <xf numFmtId="4" fontId="21" fillId="39" borderId="12" applyNumberFormat="0" applyProtection="0">
      <alignment horizontal="right" vertical="center"/>
    </xf>
    <xf numFmtId="4" fontId="21" fillId="39" borderId="12" applyNumberFormat="0" applyProtection="0">
      <alignment horizontal="right" vertical="center"/>
    </xf>
    <xf numFmtId="4" fontId="21" fillId="40" borderId="12" applyNumberFormat="0" applyProtection="0">
      <alignment horizontal="right" vertical="center"/>
    </xf>
    <xf numFmtId="4" fontId="21" fillId="40" borderId="12" applyNumberFormat="0" applyProtection="0">
      <alignment horizontal="right" vertical="center"/>
    </xf>
    <xf numFmtId="4" fontId="21" fillId="40" borderId="12" applyNumberFormat="0" applyProtection="0">
      <alignment horizontal="right" vertical="center"/>
    </xf>
    <xf numFmtId="4" fontId="21" fillId="40" borderId="12" applyNumberFormat="0" applyProtection="0">
      <alignment horizontal="right" vertical="center"/>
    </xf>
    <xf numFmtId="4" fontId="21" fillId="40" borderId="12" applyNumberFormat="0" applyProtection="0">
      <alignment horizontal="right" vertical="center"/>
    </xf>
    <xf numFmtId="4" fontId="21" fillId="40" borderId="12" applyNumberFormat="0" applyProtection="0">
      <alignment horizontal="right" vertical="center"/>
    </xf>
    <xf numFmtId="4" fontId="21" fillId="41" borderId="12" applyNumberFormat="0" applyProtection="0">
      <alignment horizontal="right" vertical="center"/>
    </xf>
    <xf numFmtId="4" fontId="21" fillId="41" borderId="12" applyNumberFormat="0" applyProtection="0">
      <alignment horizontal="right" vertical="center"/>
    </xf>
    <xf numFmtId="4" fontId="21" fillId="41" borderId="12" applyNumberFormat="0" applyProtection="0">
      <alignment horizontal="right" vertical="center"/>
    </xf>
    <xf numFmtId="4" fontId="21" fillId="41" borderId="12" applyNumberFormat="0" applyProtection="0">
      <alignment horizontal="right" vertical="center"/>
    </xf>
    <xf numFmtId="4" fontId="21" fillId="41" borderId="12" applyNumberFormat="0" applyProtection="0">
      <alignment horizontal="right" vertical="center"/>
    </xf>
    <xf numFmtId="4" fontId="21" fillId="41" borderId="12" applyNumberFormat="0" applyProtection="0">
      <alignment horizontal="right" vertical="center"/>
    </xf>
    <xf numFmtId="4" fontId="21" fillId="42" borderId="12" applyNumberFormat="0" applyProtection="0">
      <alignment horizontal="right" vertical="center"/>
    </xf>
    <xf numFmtId="4" fontId="21" fillId="42" borderId="12" applyNumberFormat="0" applyProtection="0">
      <alignment horizontal="right" vertical="center"/>
    </xf>
    <xf numFmtId="4" fontId="21" fillId="42" borderId="12" applyNumberFormat="0" applyProtection="0">
      <alignment horizontal="right" vertical="center"/>
    </xf>
    <xf numFmtId="4" fontId="21" fillId="42" borderId="12" applyNumberFormat="0" applyProtection="0">
      <alignment horizontal="right" vertical="center"/>
    </xf>
    <xf numFmtId="4" fontId="21" fillId="42" borderId="12" applyNumberFormat="0" applyProtection="0">
      <alignment horizontal="right" vertical="center"/>
    </xf>
    <xf numFmtId="4" fontId="21" fillId="42" borderId="12" applyNumberFormat="0" applyProtection="0">
      <alignment horizontal="right" vertical="center"/>
    </xf>
    <xf numFmtId="4" fontId="21" fillId="43" borderId="12" applyNumberFormat="0" applyProtection="0">
      <alignment horizontal="right" vertical="center"/>
    </xf>
    <xf numFmtId="4" fontId="21" fillId="43" borderId="12" applyNumberFormat="0" applyProtection="0">
      <alignment horizontal="right" vertical="center"/>
    </xf>
    <xf numFmtId="4" fontId="21" fillId="43" borderId="12" applyNumberFormat="0" applyProtection="0">
      <alignment horizontal="right" vertical="center"/>
    </xf>
    <xf numFmtId="4" fontId="21" fillId="43" borderId="12" applyNumberFormat="0" applyProtection="0">
      <alignment horizontal="right" vertical="center"/>
    </xf>
    <xf numFmtId="4" fontId="21" fillId="43" borderId="12" applyNumberFormat="0" applyProtection="0">
      <alignment horizontal="right" vertical="center"/>
    </xf>
    <xf numFmtId="4" fontId="21" fillId="43" borderId="12" applyNumberFormat="0" applyProtection="0">
      <alignment horizontal="right" vertical="center"/>
    </xf>
    <xf numFmtId="4" fontId="21" fillId="44" borderId="12" applyNumberFormat="0" applyProtection="0">
      <alignment horizontal="right" vertical="center"/>
    </xf>
    <xf numFmtId="4" fontId="21" fillId="44" borderId="12" applyNumberFormat="0" applyProtection="0">
      <alignment horizontal="right" vertical="center"/>
    </xf>
    <xf numFmtId="4" fontId="21" fillId="44" borderId="12" applyNumberFormat="0" applyProtection="0">
      <alignment horizontal="right" vertical="center"/>
    </xf>
    <xf numFmtId="4" fontId="21" fillId="44" borderId="12" applyNumberFormat="0" applyProtection="0">
      <alignment horizontal="right" vertical="center"/>
    </xf>
    <xf numFmtId="4" fontId="21" fillId="44" borderId="12" applyNumberFormat="0" applyProtection="0">
      <alignment horizontal="right" vertical="center"/>
    </xf>
    <xf numFmtId="4" fontId="21" fillId="44" borderId="12" applyNumberFormat="0" applyProtection="0">
      <alignment horizontal="right" vertical="center"/>
    </xf>
    <xf numFmtId="4" fontId="23" fillId="45" borderId="12" applyNumberFormat="0" applyProtection="0">
      <alignment horizontal="left" vertical="center" indent="1"/>
    </xf>
    <xf numFmtId="4" fontId="23" fillId="45" borderId="12" applyNumberFormat="0" applyProtection="0">
      <alignment horizontal="left" vertical="center" indent="1"/>
    </xf>
    <xf numFmtId="4" fontId="23" fillId="45" borderId="12" applyNumberFormat="0" applyProtection="0">
      <alignment horizontal="left" vertical="center" indent="1"/>
    </xf>
    <xf numFmtId="4" fontId="23" fillId="45" borderId="12" applyNumberFormat="0" applyProtection="0">
      <alignment horizontal="left" vertical="center" indent="1"/>
    </xf>
    <xf numFmtId="4" fontId="23" fillId="45" borderId="12" applyNumberFormat="0" applyProtection="0">
      <alignment horizontal="left" vertical="center" indent="1"/>
    </xf>
    <xf numFmtId="4" fontId="23" fillId="45" borderId="12" applyNumberFormat="0" applyProtection="0">
      <alignment horizontal="left" vertical="center" indent="1"/>
    </xf>
    <xf numFmtId="4" fontId="21" fillId="46" borderId="13" applyNumberFormat="0" applyProtection="0">
      <alignment horizontal="left" vertical="center" indent="1"/>
    </xf>
    <xf numFmtId="4" fontId="21" fillId="46" borderId="13" applyNumberFormat="0" applyProtection="0">
      <alignment horizontal="left" vertical="center" indent="1"/>
    </xf>
    <xf numFmtId="4" fontId="24" fillId="47" borderId="0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4" fontId="21" fillId="46" borderId="12" applyNumberFormat="0" applyProtection="0">
      <alignment horizontal="left" vertical="center" indent="1"/>
    </xf>
    <xf numFmtId="4" fontId="21" fillId="46" borderId="12" applyNumberFormat="0" applyProtection="0">
      <alignment horizontal="left" vertical="center" indent="1"/>
    </xf>
    <xf numFmtId="4" fontId="21" fillId="46" borderId="12" applyNumberFormat="0" applyProtection="0">
      <alignment horizontal="left" vertical="center" indent="1"/>
    </xf>
    <xf numFmtId="4" fontId="21" fillId="46" borderId="12" applyNumberFormat="0" applyProtection="0">
      <alignment horizontal="left" vertical="center" indent="1"/>
    </xf>
    <xf numFmtId="4" fontId="21" fillId="46" borderId="12" applyNumberFormat="0" applyProtection="0">
      <alignment horizontal="left" vertical="center" indent="1"/>
    </xf>
    <xf numFmtId="4" fontId="21" fillId="46" borderId="12" applyNumberFormat="0" applyProtection="0">
      <alignment horizontal="left" vertical="center" indent="1"/>
    </xf>
    <xf numFmtId="4" fontId="21" fillId="46" borderId="12" applyNumberFormat="0" applyProtection="0">
      <alignment horizontal="left" vertical="center" indent="1"/>
    </xf>
    <xf numFmtId="4" fontId="21" fillId="48" borderId="12" applyNumberFormat="0" applyProtection="0">
      <alignment horizontal="left" vertical="center" indent="1"/>
    </xf>
    <xf numFmtId="4" fontId="21" fillId="48" borderId="12" applyNumberFormat="0" applyProtection="0">
      <alignment horizontal="left" vertical="center" indent="1"/>
    </xf>
    <xf numFmtId="4" fontId="21" fillId="48" borderId="12" applyNumberFormat="0" applyProtection="0">
      <alignment horizontal="left" vertical="center" indent="1"/>
    </xf>
    <xf numFmtId="4" fontId="21" fillId="48" borderId="12" applyNumberFormat="0" applyProtection="0">
      <alignment horizontal="left" vertical="center" indent="1"/>
    </xf>
    <xf numFmtId="4" fontId="21" fillId="48" borderId="12" applyNumberFormat="0" applyProtection="0">
      <alignment horizontal="left" vertical="center" indent="1"/>
    </xf>
    <xf numFmtId="4" fontId="21" fillId="48" borderId="12" applyNumberFormat="0" applyProtection="0">
      <alignment horizontal="left" vertical="center" indent="1"/>
    </xf>
    <xf numFmtId="4" fontId="21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8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49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2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0" borderId="0"/>
    <xf numFmtId="4" fontId="21" fillId="50" borderId="12" applyNumberFormat="0" applyProtection="0">
      <alignment vertical="center"/>
    </xf>
    <xf numFmtId="4" fontId="21" fillId="50" borderId="12" applyNumberFormat="0" applyProtection="0">
      <alignment vertical="center"/>
    </xf>
    <xf numFmtId="4" fontId="21" fillId="50" borderId="12" applyNumberFormat="0" applyProtection="0">
      <alignment vertical="center"/>
    </xf>
    <xf numFmtId="4" fontId="21" fillId="50" borderId="12" applyNumberFormat="0" applyProtection="0">
      <alignment vertical="center"/>
    </xf>
    <xf numFmtId="4" fontId="21" fillId="50" borderId="12" applyNumberFormat="0" applyProtection="0">
      <alignment vertical="center"/>
    </xf>
    <xf numFmtId="4" fontId="21" fillId="50" borderId="12" applyNumberFormat="0" applyProtection="0">
      <alignment vertical="center"/>
    </xf>
    <xf numFmtId="4" fontId="22" fillId="50" borderId="12" applyNumberFormat="0" applyProtection="0">
      <alignment vertical="center"/>
    </xf>
    <xf numFmtId="4" fontId="22" fillId="50" borderId="12" applyNumberFormat="0" applyProtection="0">
      <alignment vertical="center"/>
    </xf>
    <xf numFmtId="4" fontId="22" fillId="50" borderId="12" applyNumberFormat="0" applyProtection="0">
      <alignment vertical="center"/>
    </xf>
    <xf numFmtId="4" fontId="22" fillId="50" borderId="12" applyNumberFormat="0" applyProtection="0">
      <alignment vertical="center"/>
    </xf>
    <xf numFmtId="4" fontId="22" fillId="50" borderId="12" applyNumberFormat="0" applyProtection="0">
      <alignment vertical="center"/>
    </xf>
    <xf numFmtId="4" fontId="22" fillId="50" borderId="12" applyNumberFormat="0" applyProtection="0">
      <alignment vertical="center"/>
    </xf>
    <xf numFmtId="4" fontId="21" fillId="50" borderId="12" applyNumberFormat="0" applyProtection="0">
      <alignment horizontal="left" vertical="center" indent="1"/>
    </xf>
    <xf numFmtId="4" fontId="21" fillId="50" borderId="12" applyNumberFormat="0" applyProtection="0">
      <alignment horizontal="left" vertical="center" indent="1"/>
    </xf>
    <xf numFmtId="4" fontId="21" fillId="50" borderId="12" applyNumberFormat="0" applyProtection="0">
      <alignment horizontal="left" vertical="center" indent="1"/>
    </xf>
    <xf numFmtId="4" fontId="21" fillId="50" borderId="12" applyNumberFormat="0" applyProtection="0">
      <alignment horizontal="left" vertical="center" indent="1"/>
    </xf>
    <xf numFmtId="4" fontId="21" fillId="50" borderId="12" applyNumberFormat="0" applyProtection="0">
      <alignment horizontal="left" vertical="center" indent="1"/>
    </xf>
    <xf numFmtId="4" fontId="21" fillId="50" borderId="12" applyNumberFormat="0" applyProtection="0">
      <alignment horizontal="left" vertical="center" indent="1"/>
    </xf>
    <xf numFmtId="4" fontId="21" fillId="50" borderId="12" applyNumberFormat="0" applyProtection="0">
      <alignment horizontal="left" vertical="center" indent="1"/>
    </xf>
    <xf numFmtId="4" fontId="21" fillId="50" borderId="12" applyNumberFormat="0" applyProtection="0">
      <alignment horizontal="left" vertical="center" indent="1"/>
    </xf>
    <xf numFmtId="4" fontId="21" fillId="50" borderId="12" applyNumberFormat="0" applyProtection="0">
      <alignment horizontal="left" vertical="center" indent="1"/>
    </xf>
    <xf numFmtId="4" fontId="21" fillId="50" borderId="12" applyNumberFormat="0" applyProtection="0">
      <alignment horizontal="left" vertical="center" indent="1"/>
    </xf>
    <xf numFmtId="4" fontId="21" fillId="50" borderId="12" applyNumberFormat="0" applyProtection="0">
      <alignment horizontal="left" vertical="center" indent="1"/>
    </xf>
    <xf numFmtId="4" fontId="21" fillId="50" borderId="12" applyNumberFormat="0" applyProtection="0">
      <alignment horizontal="left" vertical="center" indent="1"/>
    </xf>
    <xf numFmtId="4" fontId="21" fillId="46" borderId="12" applyNumberFormat="0" applyProtection="0">
      <alignment horizontal="right" vertical="center"/>
    </xf>
    <xf numFmtId="4" fontId="21" fillId="46" borderId="12" applyNumberFormat="0" applyProtection="0">
      <alignment horizontal="right" vertical="center"/>
    </xf>
    <xf numFmtId="4" fontId="21" fillId="46" borderId="12" applyNumberFormat="0" applyProtection="0">
      <alignment horizontal="right" vertical="center"/>
    </xf>
    <xf numFmtId="4" fontId="21" fillId="46" borderId="12" applyNumberFormat="0" applyProtection="0">
      <alignment horizontal="right" vertical="center"/>
    </xf>
    <xf numFmtId="4" fontId="21" fillId="46" borderId="12" applyNumberFormat="0" applyProtection="0">
      <alignment horizontal="right" vertical="center"/>
    </xf>
    <xf numFmtId="4" fontId="21" fillId="46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" fillId="35" borderId="12" applyNumberFormat="0" applyProtection="0">
      <alignment horizontal="left" vertical="center" indent="1"/>
    </xf>
    <xf numFmtId="0" fontId="25" fillId="0" borderId="0"/>
    <xf numFmtId="4" fontId="26" fillId="46" borderId="12" applyNumberFormat="0" applyProtection="0">
      <alignment horizontal="right" vertical="center"/>
    </xf>
    <xf numFmtId="4" fontId="26" fillId="46" borderId="12" applyNumberFormat="0" applyProtection="0">
      <alignment horizontal="right" vertical="center"/>
    </xf>
    <xf numFmtId="4" fontId="26" fillId="46" borderId="12" applyNumberFormat="0" applyProtection="0">
      <alignment horizontal="right" vertical="center"/>
    </xf>
    <xf numFmtId="4" fontId="26" fillId="46" borderId="12" applyNumberFormat="0" applyProtection="0">
      <alignment horizontal="right" vertical="center"/>
    </xf>
    <xf numFmtId="4" fontId="26" fillId="46" borderId="12" applyNumberFormat="0" applyProtection="0">
      <alignment horizontal="right" vertical="center"/>
    </xf>
    <xf numFmtId="4" fontId="26" fillId="46" borderId="12" applyNumberFormat="0" applyProtection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9" fillId="0" borderId="0"/>
    <xf numFmtId="0" fontId="7" fillId="0" borderId="0"/>
    <xf numFmtId="0" fontId="3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4" fillId="53" borderId="0" applyNumberFormat="0" applyBorder="0" applyAlignment="0" applyProtection="0"/>
    <xf numFmtId="0" fontId="40" fillId="56" borderId="0" applyNumberFormat="0" applyBorder="0" applyAlignment="0" applyProtection="0"/>
    <xf numFmtId="0" fontId="39" fillId="54" borderId="0" applyNumberFormat="0" applyBorder="0" applyAlignment="0" applyProtection="0"/>
    <xf numFmtId="0" fontId="35" fillId="54" borderId="14" applyNumberFormat="0" applyAlignment="0" applyProtection="0"/>
    <xf numFmtId="0" fontId="45" fillId="51" borderId="12" applyNumberFormat="0" applyAlignment="0" applyProtection="0"/>
    <xf numFmtId="0" fontId="31" fillId="51" borderId="14" applyNumberFormat="0" applyAlignment="0" applyProtection="0"/>
    <xf numFmtId="0" fontId="33" fillId="0" borderId="16" applyNumberFormat="0" applyFill="0" applyAlignment="0" applyProtection="0"/>
    <xf numFmtId="0" fontId="32" fillId="52" borderId="15" applyNumberFormat="0" applyAlignment="0" applyProtection="0"/>
    <xf numFmtId="0" fontId="46" fillId="0" borderId="0" applyNumberFormat="0" applyFill="0" applyBorder="0" applyAlignment="0" applyProtection="0"/>
    <xf numFmtId="0" fontId="2" fillId="55" borderId="20" applyNumberFormat="0" applyFont="0" applyAlignment="0" applyProtection="0"/>
    <xf numFmtId="0" fontId="44" fillId="0" borderId="23" applyNumberFormat="0" applyFill="0" applyAlignment="0" applyProtection="0"/>
    <xf numFmtId="4" fontId="23" fillId="57" borderId="21" applyNumberFormat="0" applyProtection="0">
      <alignment vertical="center"/>
    </xf>
    <xf numFmtId="4" fontId="41" fillId="57" borderId="21" applyNumberFormat="0" applyProtection="0">
      <alignment vertical="center"/>
    </xf>
    <xf numFmtId="4" fontId="23" fillId="57" borderId="21" applyNumberFormat="0" applyProtection="0">
      <alignment horizontal="left" vertical="center" indent="1"/>
    </xf>
    <xf numFmtId="0" fontId="23" fillId="57" borderId="21" applyNumberFormat="0" applyProtection="0">
      <alignment horizontal="left" vertical="top" indent="1"/>
    </xf>
    <xf numFmtId="4" fontId="23" fillId="58" borderId="0" applyNumberFormat="0" applyProtection="0">
      <alignment horizontal="left" vertical="center" indent="1"/>
    </xf>
    <xf numFmtId="4" fontId="21" fillId="59" borderId="21" applyNumberFormat="0" applyProtection="0">
      <alignment horizontal="right" vertical="center"/>
    </xf>
    <xf numFmtId="4" fontId="21" fillId="60" borderId="21" applyNumberFormat="0" applyProtection="0">
      <alignment horizontal="right" vertical="center"/>
    </xf>
    <xf numFmtId="4" fontId="21" fillId="61" borderId="21" applyNumberFormat="0" applyProtection="0">
      <alignment horizontal="right" vertical="center"/>
    </xf>
    <xf numFmtId="4" fontId="21" fillId="62" borderId="21" applyNumberFormat="0" applyProtection="0">
      <alignment horizontal="right" vertical="center"/>
    </xf>
    <xf numFmtId="4" fontId="21" fillId="63" borderId="21" applyNumberFormat="0" applyProtection="0">
      <alignment horizontal="right" vertical="center"/>
    </xf>
    <xf numFmtId="4" fontId="21" fillId="64" borderId="21" applyNumberFormat="0" applyProtection="0">
      <alignment horizontal="right" vertical="center"/>
    </xf>
    <xf numFmtId="4" fontId="21" fillId="65" borderId="21" applyNumberFormat="0" applyProtection="0">
      <alignment horizontal="right" vertical="center"/>
    </xf>
    <xf numFmtId="4" fontId="21" fillId="66" borderId="21" applyNumberFormat="0" applyProtection="0">
      <alignment horizontal="right" vertical="center"/>
    </xf>
    <xf numFmtId="4" fontId="21" fillId="67" borderId="21" applyNumberFormat="0" applyProtection="0">
      <alignment horizontal="right" vertical="center"/>
    </xf>
    <xf numFmtId="4" fontId="23" fillId="68" borderId="22" applyNumberFormat="0" applyProtection="0">
      <alignment horizontal="left" vertical="center" indent="1"/>
    </xf>
    <xf numFmtId="4" fontId="21" fillId="69" borderId="0" applyNumberFormat="0" applyProtection="0">
      <alignment horizontal="left" vertical="center" indent="1"/>
    </xf>
    <xf numFmtId="4" fontId="24" fillId="70" borderId="0" applyNumberFormat="0" applyProtection="0">
      <alignment horizontal="left" vertical="center" indent="1"/>
    </xf>
    <xf numFmtId="4" fontId="21" fillId="58" borderId="21" applyNumberFormat="0" applyProtection="0">
      <alignment horizontal="right" vertical="center"/>
    </xf>
    <xf numFmtId="4" fontId="21" fillId="69" borderId="0" applyNumberFormat="0" applyProtection="0">
      <alignment horizontal="left" vertical="center" indent="1"/>
    </xf>
    <xf numFmtId="4" fontId="21" fillId="58" borderId="0" applyNumberFormat="0" applyProtection="0">
      <alignment horizontal="left" vertical="center" indent="1"/>
    </xf>
    <xf numFmtId="0" fontId="2" fillId="70" borderId="21" applyNumberFormat="0" applyProtection="0">
      <alignment horizontal="left" vertical="center" indent="1"/>
    </xf>
    <xf numFmtId="0" fontId="2" fillId="70" borderId="21" applyNumberFormat="0" applyProtection="0">
      <alignment horizontal="left" vertical="top" indent="1"/>
    </xf>
    <xf numFmtId="0" fontId="2" fillId="58" borderId="21" applyNumberFormat="0" applyProtection="0">
      <alignment horizontal="left" vertical="center" indent="1"/>
    </xf>
    <xf numFmtId="0" fontId="2" fillId="58" borderId="21" applyNumberFormat="0" applyProtection="0">
      <alignment horizontal="left" vertical="top" indent="1"/>
    </xf>
    <xf numFmtId="0" fontId="2" fillId="71" borderId="21" applyNumberFormat="0" applyProtection="0">
      <alignment horizontal="left" vertical="center" indent="1"/>
    </xf>
    <xf numFmtId="0" fontId="2" fillId="71" borderId="21" applyNumberFormat="0" applyProtection="0">
      <alignment horizontal="left" vertical="top" indent="1"/>
    </xf>
    <xf numFmtId="0" fontId="2" fillId="69" borderId="21" applyNumberFormat="0" applyProtection="0">
      <alignment horizontal="left" vertical="center" indent="1"/>
    </xf>
    <xf numFmtId="0" fontId="2" fillId="69" borderId="21" applyNumberFormat="0" applyProtection="0">
      <alignment horizontal="left" vertical="top" indent="1"/>
    </xf>
    <xf numFmtId="0" fontId="2" fillId="72" borderId="2" applyNumberFormat="0">
      <protection locked="0"/>
    </xf>
    <xf numFmtId="4" fontId="21" fillId="73" borderId="21" applyNumberFormat="0" applyProtection="0">
      <alignment vertical="center"/>
    </xf>
    <xf numFmtId="4" fontId="22" fillId="73" borderId="21" applyNumberFormat="0" applyProtection="0">
      <alignment vertical="center"/>
    </xf>
    <xf numFmtId="4" fontId="21" fillId="73" borderId="21" applyNumberFormat="0" applyProtection="0">
      <alignment horizontal="left" vertical="center" indent="1"/>
    </xf>
    <xf numFmtId="0" fontId="21" fillId="73" borderId="21" applyNumberFormat="0" applyProtection="0">
      <alignment horizontal="left" vertical="top" indent="1"/>
    </xf>
    <xf numFmtId="4" fontId="21" fillId="69" borderId="21" applyNumberFormat="0" applyProtection="0">
      <alignment horizontal="right" vertical="center"/>
    </xf>
    <xf numFmtId="4" fontId="22" fillId="69" borderId="21" applyNumberFormat="0" applyProtection="0">
      <alignment horizontal="right" vertical="center"/>
    </xf>
    <xf numFmtId="4" fontId="21" fillId="58" borderId="21" applyNumberFormat="0" applyProtection="0">
      <alignment horizontal="left" vertical="center" indent="1"/>
    </xf>
    <xf numFmtId="0" fontId="21" fillId="58" borderId="21" applyNumberFormat="0" applyProtection="0">
      <alignment horizontal="left" vertical="top" indent="1"/>
    </xf>
    <xf numFmtId="4" fontId="42" fillId="74" borderId="0" applyNumberFormat="0" applyProtection="0">
      <alignment horizontal="left" vertical="center" indent="1"/>
    </xf>
    <xf numFmtId="4" fontId="26" fillId="69" borderId="2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>
      <alignment vertical="top"/>
    </xf>
    <xf numFmtId="0" fontId="47" fillId="0" borderId="0" applyNumberFormat="0" applyFill="0" applyBorder="0" applyAlignment="0" applyProtection="0">
      <alignment vertical="top"/>
    </xf>
    <xf numFmtId="0" fontId="47" fillId="0" borderId="0">
      <alignment vertical="top"/>
    </xf>
    <xf numFmtId="0" fontId="47" fillId="0" borderId="0" applyNumberFormat="0" applyFill="0" applyBorder="0" applyAlignment="0" applyProtection="0">
      <alignment vertical="top"/>
    </xf>
    <xf numFmtId="0" fontId="21" fillId="0" borderId="0">
      <alignment vertical="top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50" fillId="0" borderId="0"/>
    <xf numFmtId="0" fontId="51" fillId="0" borderId="0"/>
    <xf numFmtId="0" fontId="2" fillId="0" borderId="0"/>
    <xf numFmtId="0" fontId="2" fillId="0" borderId="0"/>
    <xf numFmtId="4" fontId="21" fillId="46" borderId="13" applyNumberFormat="0" applyProtection="0">
      <alignment horizontal="left" vertical="center" indent="1"/>
    </xf>
    <xf numFmtId="0" fontId="60" fillId="0" borderId="0"/>
    <xf numFmtId="9" fontId="7" fillId="0" borderId="0" applyFont="0" applyFill="0" applyBorder="0" applyAlignment="0" applyProtection="0"/>
    <xf numFmtId="0" fontId="1" fillId="0" borderId="0"/>
    <xf numFmtId="0" fontId="70" fillId="0" borderId="0"/>
  </cellStyleXfs>
  <cellXfs count="186">
    <xf numFmtId="0" fontId="0" fillId="0" borderId="0" xfId="0"/>
    <xf numFmtId="0" fontId="0" fillId="0" borderId="0" xfId="0" applyBorder="1"/>
    <xf numFmtId="0" fontId="48" fillId="0" borderId="0" xfId="0" applyFont="1"/>
    <xf numFmtId="0" fontId="49" fillId="0" borderId="0" xfId="0" applyFont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2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3" fontId="5" fillId="0" borderId="0" xfId="0" applyNumberFormat="1" applyFont="1" applyFill="1" applyProtection="1">
      <protection locked="0"/>
    </xf>
    <xf numFmtId="0" fontId="52" fillId="0" borderId="24" xfId="0" applyFont="1" applyBorder="1" applyAlignment="1" applyProtection="1">
      <alignment horizontal="right"/>
      <protection locked="0"/>
    </xf>
    <xf numFmtId="3" fontId="5" fillId="0" borderId="25" xfId="0" applyNumberFormat="1" applyFont="1" applyFill="1" applyBorder="1" applyAlignment="1">
      <alignment horizontal="center" vertical="top" wrapText="1"/>
    </xf>
    <xf numFmtId="0" fontId="5" fillId="0" borderId="26" xfId="0" applyFont="1" applyBorder="1" applyProtection="1">
      <protection locked="0"/>
    </xf>
    <xf numFmtId="0" fontId="5" fillId="0" borderId="26" xfId="0" applyFont="1" applyFill="1" applyBorder="1" applyProtection="1">
      <protection locked="0"/>
    </xf>
    <xf numFmtId="0" fontId="5" fillId="0" borderId="26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Alignment="1" applyProtection="1">
      <alignment horizontal="center"/>
      <protection locked="0"/>
    </xf>
    <xf numFmtId="3" fontId="5" fillId="75" borderId="28" xfId="0" applyNumberFormat="1" applyFont="1" applyFill="1" applyBorder="1" applyAlignment="1" applyProtection="1">
      <alignment horizontal="center" vertical="center" wrapText="1"/>
      <protection locked="0"/>
    </xf>
    <xf numFmtId="3" fontId="5" fillId="75" borderId="2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54" fillId="76" borderId="28" xfId="0" applyNumberFormat="1" applyFont="1" applyFill="1" applyBorder="1" applyAlignment="1">
      <alignment horizontal="center" vertical="center" wrapText="1"/>
    </xf>
    <xf numFmtId="14" fontId="5" fillId="77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Fill="1" applyBorder="1" applyProtection="1">
      <protection locked="0"/>
    </xf>
    <xf numFmtId="3" fontId="54" fillId="0" borderId="1" xfId="0" applyNumberFormat="1" applyFont="1" applyFill="1" applyBorder="1" applyAlignment="1">
      <alignment horizontal="center" vertical="top" wrapText="1"/>
    </xf>
    <xf numFmtId="3" fontId="55" fillId="0" borderId="1" xfId="0" applyNumberFormat="1" applyFont="1" applyFill="1" applyBorder="1" applyAlignment="1">
      <alignment horizontal="center" vertical="center" wrapText="1"/>
    </xf>
    <xf numFmtId="3" fontId="55" fillId="0" borderId="30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6" fillId="2" borderId="2" xfId="0" applyFont="1" applyFill="1" applyBorder="1" applyAlignment="1" applyProtection="1">
      <alignment horizontal="left"/>
      <protection locked="0"/>
    </xf>
    <xf numFmtId="3" fontId="5" fillId="2" borderId="2" xfId="0" applyNumberFormat="1" applyFont="1" applyFill="1" applyBorder="1" applyProtection="1">
      <protection locked="0"/>
    </xf>
    <xf numFmtId="3" fontId="52" fillId="2" borderId="2" xfId="0" applyNumberFormat="1" applyFont="1" applyFill="1" applyBorder="1" applyProtection="1">
      <protection locked="0"/>
    </xf>
    <xf numFmtId="0" fontId="52" fillId="0" borderId="2" xfId="0" applyFont="1" applyBorder="1" applyAlignment="1" applyProtection="1">
      <alignment horizontal="right"/>
      <protection locked="0"/>
    </xf>
    <xf numFmtId="0" fontId="52" fillId="0" borderId="2" xfId="0" applyFont="1" applyFill="1" applyBorder="1" applyAlignment="1" applyProtection="1">
      <alignment horizontal="right"/>
      <protection locked="0"/>
    </xf>
    <xf numFmtId="3" fontId="52" fillId="0" borderId="2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5" fillId="34" borderId="2" xfId="0" applyNumberFormat="1" applyFont="1" applyFill="1" applyBorder="1" applyAlignment="1" applyProtection="1">
      <alignment horizontal="right"/>
      <protection locked="0"/>
    </xf>
    <xf numFmtId="3" fontId="52" fillId="0" borderId="2" xfId="0" applyNumberFormat="1" applyFont="1" applyBorder="1" applyProtection="1">
      <protection locked="0"/>
    </xf>
    <xf numFmtId="3" fontId="52" fillId="0" borderId="2" xfId="0" applyNumberFormat="1" applyFont="1" applyFill="1" applyBorder="1" applyProtection="1">
      <protection locked="0"/>
    </xf>
    <xf numFmtId="3" fontId="5" fillId="34" borderId="2" xfId="0" applyNumberFormat="1" applyFont="1" applyFill="1" applyBorder="1" applyProtection="1">
      <protection locked="0"/>
    </xf>
    <xf numFmtId="3" fontId="52" fillId="0" borderId="2" xfId="0" applyNumberFormat="1" applyFont="1" applyBorder="1" applyAlignment="1" applyProtection="1">
      <alignment horizontal="right"/>
      <protection locked="0"/>
    </xf>
    <xf numFmtId="3" fontId="52" fillId="0" borderId="2" xfId="0" applyNumberFormat="1" applyFont="1" applyFill="1" applyBorder="1" applyAlignment="1" applyProtection="1">
      <alignment horizontal="right"/>
      <protection locked="0"/>
    </xf>
    <xf numFmtId="3" fontId="6" fillId="0" borderId="31" xfId="0" applyNumberFormat="1" applyFont="1" applyBorder="1" applyAlignment="1" applyProtection="1">
      <alignment horizontal="right"/>
      <protection locked="0"/>
    </xf>
    <xf numFmtId="0" fontId="56" fillId="2" borderId="2" xfId="0" applyFont="1" applyFill="1" applyBorder="1" applyAlignment="1" applyProtection="1">
      <alignment horizontal="right"/>
      <protection locked="0"/>
    </xf>
    <xf numFmtId="3" fontId="5" fillId="2" borderId="2" xfId="0" applyNumberFormat="1" applyFont="1" applyFill="1" applyBorder="1" applyAlignment="1" applyProtection="1">
      <alignment horizontal="right"/>
      <protection locked="0"/>
    </xf>
    <xf numFmtId="3" fontId="52" fillId="2" borderId="2" xfId="0" applyNumberFormat="1" applyFont="1" applyFill="1" applyBorder="1" applyAlignment="1" applyProtection="1">
      <alignment horizontal="right"/>
      <protection locked="0"/>
    </xf>
    <xf numFmtId="3" fontId="5" fillId="0" borderId="2" xfId="0" applyNumberFormat="1" applyFont="1" applyFill="1" applyBorder="1" applyProtection="1">
      <protection locked="0"/>
    </xf>
    <xf numFmtId="3" fontId="52" fillId="0" borderId="2" xfId="0" quotePrefix="1" applyNumberFormat="1" applyFont="1" applyFill="1" applyBorder="1" applyAlignment="1" applyProtection="1">
      <alignment horizontal="right"/>
      <protection locked="0"/>
    </xf>
    <xf numFmtId="0" fontId="52" fillId="78" borderId="2" xfId="0" applyFont="1" applyFill="1" applyBorder="1" applyAlignment="1" applyProtection="1">
      <alignment horizontal="right" vertical="center" wrapText="1" shrinkToFit="1"/>
      <protection locked="0"/>
    </xf>
    <xf numFmtId="10" fontId="5" fillId="2" borderId="2" xfId="5" applyNumberFormat="1" applyFont="1" applyFill="1" applyBorder="1" applyAlignment="1" applyProtection="1">
      <alignment horizontal="right"/>
      <protection locked="0"/>
    </xf>
    <xf numFmtId="10" fontId="5" fillId="0" borderId="2" xfId="5" applyNumberFormat="1" applyFont="1" applyFill="1" applyBorder="1" applyAlignment="1" applyProtection="1">
      <alignment horizontal="right"/>
      <protection locked="0"/>
    </xf>
    <xf numFmtId="0" fontId="52" fillId="0" borderId="2" xfId="0" applyFont="1" applyFill="1" applyBorder="1" applyAlignment="1" applyProtection="1">
      <alignment horizontal="right" wrapText="1"/>
      <protection locked="0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0" fontId="52" fillId="0" borderId="0" xfId="0" applyFont="1" applyAlignment="1" applyProtection="1">
      <alignment horizontal="right"/>
      <protection locked="0"/>
    </xf>
    <xf numFmtId="0" fontId="57" fillId="0" borderId="0" xfId="4" applyFont="1" applyAlignment="1">
      <alignment horizontal="left"/>
    </xf>
    <xf numFmtId="0" fontId="2" fillId="0" borderId="0" xfId="4" applyFont="1" applyAlignment="1">
      <alignment wrapText="1"/>
    </xf>
    <xf numFmtId="0" fontId="58" fillId="0" borderId="0" xfId="4" applyFont="1" applyAlignment="1">
      <alignment wrapText="1"/>
    </xf>
    <xf numFmtId="0" fontId="2" fillId="0" borderId="0" xfId="4" applyFont="1" applyAlignment="1">
      <alignment horizontal="center" wrapText="1"/>
    </xf>
    <xf numFmtId="0" fontId="2" fillId="0" borderId="0" xfId="4" applyFont="1" applyAlignment="1">
      <alignment vertical="top" wrapText="1"/>
    </xf>
    <xf numFmtId="0" fontId="2" fillId="0" borderId="2" xfId="4" applyFont="1" applyFill="1" applyBorder="1" applyAlignment="1">
      <alignment vertical="center" wrapText="1"/>
    </xf>
    <xf numFmtId="0" fontId="2" fillId="0" borderId="0" xfId="4" applyFont="1" applyFill="1" applyAlignment="1">
      <alignment wrapText="1"/>
    </xf>
    <xf numFmtId="0" fontId="2" fillId="0" borderId="2" xfId="4" applyFont="1" applyBorder="1" applyAlignment="1">
      <alignment vertical="center" wrapText="1"/>
    </xf>
    <xf numFmtId="0" fontId="61" fillId="0" borderId="0" xfId="4" applyFont="1" applyFill="1" applyAlignment="1">
      <alignment wrapText="1"/>
    </xf>
    <xf numFmtId="0" fontId="61" fillId="0" borderId="0" xfId="4" applyFont="1" applyAlignment="1">
      <alignment wrapText="1"/>
    </xf>
    <xf numFmtId="0" fontId="62" fillId="0" borderId="2" xfId="4" applyFont="1" applyFill="1" applyBorder="1" applyAlignment="1">
      <alignment vertical="center" wrapText="1"/>
    </xf>
    <xf numFmtId="0" fontId="59" fillId="0" borderId="0" xfId="4" applyFont="1" applyAlignment="1">
      <alignment wrapText="1"/>
    </xf>
    <xf numFmtId="0" fontId="62" fillId="0" borderId="2" xfId="4" applyFont="1" applyBorder="1" applyAlignment="1">
      <alignment vertical="center" wrapText="1"/>
    </xf>
    <xf numFmtId="0" fontId="2" fillId="0" borderId="34" xfId="4" applyFont="1" applyFill="1" applyBorder="1" applyAlignment="1">
      <alignment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35" xfId="4" applyFont="1" applyFill="1" applyBorder="1" applyAlignment="1">
      <alignment vertical="center" wrapText="1"/>
    </xf>
    <xf numFmtId="0" fontId="2" fillId="0" borderId="34" xfId="4" applyFont="1" applyBorder="1" applyAlignment="1">
      <alignment vertical="center" wrapText="1"/>
    </xf>
    <xf numFmtId="0" fontId="59" fillId="0" borderId="34" xfId="4" applyFont="1" applyBorder="1" applyAlignment="1">
      <alignment vertical="center" wrapText="1"/>
    </xf>
    <xf numFmtId="0" fontId="59" fillId="0" borderId="2" xfId="515" applyFont="1" applyFill="1" applyBorder="1" applyAlignment="1">
      <alignment vertical="center" wrapText="1"/>
    </xf>
    <xf numFmtId="0" fontId="59" fillId="0" borderId="2" xfId="4" applyFont="1" applyFill="1" applyBorder="1" applyAlignment="1">
      <alignment vertical="center" wrapText="1"/>
    </xf>
    <xf numFmtId="0" fontId="59" fillId="0" borderId="2" xfId="4" applyFont="1" applyFill="1" applyBorder="1" applyAlignment="1">
      <alignment horizontal="center" vertical="center" wrapText="1"/>
    </xf>
    <xf numFmtId="0" fontId="59" fillId="0" borderId="35" xfId="4" applyFont="1" applyFill="1" applyBorder="1" applyAlignment="1">
      <alignment vertical="center" wrapText="1"/>
    </xf>
    <xf numFmtId="0" fontId="2" fillId="0" borderId="2" xfId="515" applyFont="1" applyFill="1" applyBorder="1" applyAlignment="1">
      <alignment vertical="center" wrapText="1"/>
    </xf>
    <xf numFmtId="0" fontId="59" fillId="0" borderId="34" xfId="4" applyFont="1" applyFill="1" applyBorder="1" applyAlignment="1">
      <alignment vertical="center" wrapText="1"/>
    </xf>
    <xf numFmtId="0" fontId="2" fillId="0" borderId="2" xfId="4" applyFont="1" applyBorder="1" applyAlignment="1">
      <alignment horizontal="center" vertical="center" wrapText="1"/>
    </xf>
    <xf numFmtId="0" fontId="62" fillId="0" borderId="34" xfId="4" applyFont="1" applyFill="1" applyBorder="1" applyAlignment="1">
      <alignment vertical="center" wrapText="1"/>
    </xf>
    <xf numFmtId="0" fontId="62" fillId="0" borderId="2" xfId="4" applyFont="1" applyFill="1" applyBorder="1" applyAlignment="1">
      <alignment horizontal="center" vertical="center" wrapText="1"/>
    </xf>
    <xf numFmtId="0" fontId="62" fillId="0" borderId="35" xfId="4" applyFont="1" applyFill="1" applyBorder="1" applyAlignment="1">
      <alignment vertical="center" wrapText="1"/>
    </xf>
    <xf numFmtId="0" fontId="62" fillId="0" borderId="34" xfId="4" applyFont="1" applyBorder="1" applyAlignment="1">
      <alignment vertical="center" wrapText="1"/>
    </xf>
    <xf numFmtId="0" fontId="62" fillId="0" borderId="2" xfId="4" applyFont="1" applyBorder="1" applyAlignment="1">
      <alignment horizontal="center" vertical="center" wrapText="1"/>
    </xf>
    <xf numFmtId="0" fontId="0" fillId="0" borderId="34" xfId="4" applyFont="1" applyBorder="1" applyAlignment="1">
      <alignment vertical="center" wrapText="1"/>
    </xf>
    <xf numFmtId="0" fontId="2" fillId="0" borderId="2" xfId="4" applyFont="1" applyBorder="1" applyAlignment="1">
      <alignment horizontal="left" vertical="center" wrapText="1"/>
    </xf>
    <xf numFmtId="0" fontId="0" fillId="0" borderId="2" xfId="4" applyFont="1" applyBorder="1" applyAlignment="1">
      <alignment vertical="center" wrapText="1"/>
    </xf>
    <xf numFmtId="0" fontId="0" fillId="0" borderId="2" xfId="4" applyFont="1" applyBorder="1" applyAlignment="1">
      <alignment horizontal="center" vertical="center" wrapText="1"/>
    </xf>
    <xf numFmtId="0" fontId="0" fillId="0" borderId="35" xfId="4" applyFont="1" applyFill="1" applyBorder="1" applyAlignment="1">
      <alignment vertical="center" wrapText="1"/>
    </xf>
    <xf numFmtId="0" fontId="0" fillId="0" borderId="2" xfId="4" applyFont="1" applyBorder="1" applyAlignment="1">
      <alignment horizontal="left" vertical="center" wrapText="1"/>
    </xf>
    <xf numFmtId="0" fontId="2" fillId="0" borderId="35" xfId="4" applyFont="1" applyBorder="1" applyAlignment="1">
      <alignment vertical="center" wrapText="1"/>
    </xf>
    <xf numFmtId="0" fontId="2" fillId="0" borderId="36" xfId="4" applyFont="1" applyBorder="1" applyAlignment="1">
      <alignment vertical="center" wrapText="1"/>
    </xf>
    <xf numFmtId="0" fontId="2" fillId="0" borderId="32" xfId="4" applyFont="1" applyFill="1" applyBorder="1" applyAlignment="1">
      <alignment vertical="center" wrapText="1"/>
    </xf>
    <xf numFmtId="0" fontId="2" fillId="0" borderId="32" xfId="4" applyFont="1" applyFill="1" applyBorder="1" applyAlignment="1">
      <alignment horizontal="center" vertical="center" wrapText="1"/>
    </xf>
    <xf numFmtId="0" fontId="2" fillId="0" borderId="37" xfId="4" applyFont="1" applyFill="1" applyBorder="1" applyAlignment="1">
      <alignment vertical="center" wrapText="1"/>
    </xf>
    <xf numFmtId="0" fontId="63" fillId="0" borderId="30" xfId="4" applyFont="1" applyBorder="1"/>
    <xf numFmtId="0" fontId="63" fillId="0" borderId="1" xfId="4" applyFont="1" applyBorder="1"/>
    <xf numFmtId="0" fontId="63" fillId="0" borderId="33" xfId="4" applyFont="1" applyBorder="1"/>
    <xf numFmtId="0" fontId="64" fillId="0" borderId="0" xfId="517" applyFont="1" applyAlignment="1">
      <alignment horizontal="center" vertical="top"/>
    </xf>
    <xf numFmtId="2" fontId="64" fillId="0" borderId="0" xfId="517" applyNumberFormat="1" applyFont="1" applyAlignment="1">
      <alignment horizontal="right" vertical="center"/>
    </xf>
    <xf numFmtId="0" fontId="64" fillId="0" borderId="0" xfId="517" applyFont="1" applyAlignment="1">
      <alignment vertical="top"/>
    </xf>
    <xf numFmtId="2" fontId="66" fillId="0" borderId="0" xfId="517" applyNumberFormat="1" applyFont="1" applyAlignment="1">
      <alignment horizontal="left" vertical="center"/>
    </xf>
    <xf numFmtId="0" fontId="64" fillId="0" borderId="0" xfId="517" applyFont="1" applyAlignment="1">
      <alignment horizontal="right" vertical="center"/>
    </xf>
    <xf numFmtId="2" fontId="69" fillId="0" borderId="0" xfId="517" applyNumberFormat="1" applyFont="1" applyAlignment="1">
      <alignment horizontal="right" vertical="center"/>
    </xf>
    <xf numFmtId="0" fontId="5" fillId="79" borderId="0" xfId="518" applyNumberFormat="1" applyFont="1" applyFill="1" applyBorder="1" applyAlignment="1">
      <alignment wrapText="1"/>
    </xf>
    <xf numFmtId="0" fontId="64" fillId="0" borderId="0" xfId="517" applyFont="1" applyBorder="1" applyAlignment="1">
      <alignment vertical="top"/>
    </xf>
    <xf numFmtId="0" fontId="64" fillId="0" borderId="0" xfId="517" applyFont="1" applyBorder="1" applyAlignment="1">
      <alignment horizontal="center" vertical="top"/>
    </xf>
    <xf numFmtId="2" fontId="71" fillId="80" borderId="0" xfId="517" applyNumberFormat="1" applyFont="1" applyFill="1" applyBorder="1" applyAlignment="1"/>
    <xf numFmtId="2" fontId="71" fillId="80" borderId="0" xfId="517" applyNumberFormat="1" applyFont="1" applyFill="1" applyBorder="1" applyAlignment="1">
      <alignment horizontal="right" wrapText="1"/>
    </xf>
    <xf numFmtId="2" fontId="71" fillId="80" borderId="0" xfId="517" applyNumberFormat="1" applyFont="1" applyFill="1" applyBorder="1" applyAlignment="1">
      <alignment horizontal="center"/>
    </xf>
    <xf numFmtId="0" fontId="64" fillId="0" borderId="0" xfId="517" applyNumberFormat="1" applyFont="1" applyBorder="1" applyAlignment="1">
      <alignment vertical="top"/>
    </xf>
    <xf numFmtId="0" fontId="64" fillId="0" borderId="0" xfId="517" applyNumberFormat="1" applyFont="1" applyBorder="1" applyAlignment="1">
      <alignment horizontal="center" vertical="top"/>
    </xf>
    <xf numFmtId="2" fontId="64" fillId="0" borderId="0" xfId="517" applyNumberFormat="1" applyFont="1" applyBorder="1" applyAlignment="1">
      <alignment vertical="top"/>
    </xf>
    <xf numFmtId="0" fontId="71" fillId="81" borderId="0" xfId="517" applyFont="1" applyFill="1" applyBorder="1"/>
    <xf numFmtId="2" fontId="71" fillId="82" borderId="0" xfId="517" applyNumberFormat="1" applyFont="1" applyFill="1" applyBorder="1" applyAlignment="1"/>
    <xf numFmtId="2" fontId="71" fillId="82" borderId="0" xfId="517" applyNumberFormat="1" applyFont="1" applyFill="1" applyBorder="1" applyAlignment="1">
      <alignment horizontal="right" wrapText="1"/>
    </xf>
    <xf numFmtId="2" fontId="71" fillId="82" borderId="0" xfId="517" applyNumberFormat="1" applyFont="1" applyFill="1" applyBorder="1" applyAlignment="1">
      <alignment horizontal="center"/>
    </xf>
    <xf numFmtId="0" fontId="0" fillId="0" borderId="0" xfId="517" applyFont="1" applyFill="1" applyBorder="1"/>
    <xf numFmtId="0" fontId="64" fillId="0" borderId="0" xfId="517" applyNumberFormat="1" applyFont="1" applyAlignment="1">
      <alignment vertical="top"/>
    </xf>
    <xf numFmtId="0" fontId="64" fillId="0" borderId="0" xfId="517" applyNumberFormat="1" applyFont="1" applyAlignment="1">
      <alignment horizontal="center" vertical="top"/>
    </xf>
    <xf numFmtId="2" fontId="64" fillId="0" borderId="0" xfId="517" applyNumberFormat="1" applyFont="1" applyAlignment="1">
      <alignment vertical="top"/>
    </xf>
    <xf numFmtId="0" fontId="72" fillId="0" borderId="0" xfId="517" applyNumberFormat="1" applyFont="1" applyAlignment="1">
      <alignment vertical="top"/>
    </xf>
    <xf numFmtId="0" fontId="72" fillId="0" borderId="0" xfId="517" applyFont="1" applyAlignment="1">
      <alignment vertical="top"/>
    </xf>
    <xf numFmtId="0" fontId="74" fillId="0" borderId="0" xfId="0" applyFont="1" applyBorder="1" applyAlignment="1">
      <alignment horizontal="left"/>
    </xf>
    <xf numFmtId="0" fontId="2" fillId="0" borderId="0" xfId="0" applyFont="1" applyBorder="1"/>
    <xf numFmtId="0" fontId="73" fillId="0" borderId="0" xfId="0" applyNumberFormat="1" applyFont="1" applyBorder="1"/>
    <xf numFmtId="9" fontId="2" fillId="0" borderId="0" xfId="516" applyFont="1" applyFill="1" applyBorder="1"/>
    <xf numFmtId="0" fontId="2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5" fillId="83" borderId="37" xfId="0" applyFont="1" applyFill="1" applyBorder="1" applyAlignment="1">
      <alignment horizontal="center" vertical="center"/>
    </xf>
    <xf numFmtId="0" fontId="75" fillId="83" borderId="38" xfId="0" applyFont="1" applyFill="1" applyBorder="1" applyAlignment="1">
      <alignment vertical="center"/>
    </xf>
    <xf numFmtId="0" fontId="75" fillId="83" borderId="38" xfId="0" applyNumberFormat="1" applyFont="1" applyFill="1" applyBorder="1" applyAlignment="1">
      <alignment vertical="center"/>
    </xf>
    <xf numFmtId="9" fontId="75" fillId="83" borderId="38" xfId="516" applyFont="1" applyFill="1" applyBorder="1" applyAlignment="1">
      <alignment vertical="center"/>
    </xf>
    <xf numFmtId="0" fontId="75" fillId="83" borderId="38" xfId="0" applyFont="1" applyFill="1" applyBorder="1" applyAlignment="1">
      <alignment horizontal="center" vertical="center"/>
    </xf>
    <xf numFmtId="0" fontId="75" fillId="83" borderId="3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9" fontId="2" fillId="0" borderId="35" xfId="516" applyFont="1" applyFill="1" applyBorder="1" applyAlignment="1">
      <alignment horizontal="center"/>
    </xf>
    <xf numFmtId="166" fontId="2" fillId="0" borderId="39" xfId="0" applyNumberFormat="1" applyFont="1" applyFill="1" applyBorder="1" applyAlignment="1">
      <alignment horizontal="center"/>
    </xf>
    <xf numFmtId="166" fontId="2" fillId="0" borderId="4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1" fontId="2" fillId="0" borderId="2" xfId="0" applyNumberFormat="1" applyFont="1" applyBorder="1" applyAlignment="1">
      <alignment horizontal="center" wrapText="1"/>
    </xf>
    <xf numFmtId="0" fontId="2" fillId="0" borderId="0" xfId="0" applyFont="1" applyFill="1" applyBorder="1"/>
    <xf numFmtId="1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4" xfId="0" applyNumberFormat="1" applyFont="1" applyFill="1" applyBorder="1" applyAlignment="1">
      <alignment horizontal="center"/>
    </xf>
    <xf numFmtId="166" fontId="2" fillId="0" borderId="4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/>
    <xf numFmtId="0" fontId="76" fillId="0" borderId="42" xfId="0" applyFont="1" applyBorder="1" applyAlignment="1">
      <alignment horizontal="left" vertical="center" wrapText="1"/>
    </xf>
    <xf numFmtId="0" fontId="48" fillId="0" borderId="43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/>
    </xf>
    <xf numFmtId="0" fontId="64" fillId="0" borderId="2" xfId="517" applyFont="1" applyBorder="1" applyAlignment="1">
      <alignment horizontal="left" vertical="top" wrapText="1"/>
    </xf>
    <xf numFmtId="0" fontId="64" fillId="0" borderId="2" xfId="517" applyNumberFormat="1" applyFont="1" applyBorder="1" applyAlignment="1">
      <alignment horizontal="left" vertical="top" wrapText="1"/>
    </xf>
    <xf numFmtId="2" fontId="66" fillId="0" borderId="0" xfId="517" applyNumberFormat="1" applyFont="1" applyAlignment="1">
      <alignment horizontal="left" vertical="center"/>
    </xf>
    <xf numFmtId="2" fontId="68" fillId="0" borderId="0" xfId="517" applyNumberFormat="1" applyFont="1" applyFill="1" applyBorder="1" applyAlignment="1">
      <alignment horizontal="right" vertical="center"/>
    </xf>
    <xf numFmtId="0" fontId="64" fillId="0" borderId="0" xfId="517" applyFont="1" applyAlignment="1">
      <alignment horizontal="left" vertical="center"/>
    </xf>
    <xf numFmtId="0" fontId="65" fillId="0" borderId="0" xfId="517" applyFont="1" applyAlignment="1">
      <alignment horizontal="center" vertical="center"/>
    </xf>
    <xf numFmtId="2" fontId="67" fillId="0" borderId="0" xfId="517" applyNumberFormat="1" applyFont="1" applyAlignment="1">
      <alignment horizontal="right" vertical="center"/>
    </xf>
    <xf numFmtId="0" fontId="66" fillId="0" borderId="0" xfId="517" applyFont="1" applyAlignment="1">
      <alignment horizontal="center" vertical="center"/>
    </xf>
    <xf numFmtId="15" fontId="0" fillId="0" borderId="0" xfId="517" applyNumberFormat="1" applyFont="1" applyFill="1" applyBorder="1" applyAlignment="1" applyProtection="1">
      <alignment horizontal="right"/>
    </xf>
    <xf numFmtId="2" fontId="2" fillId="0" borderId="0" xfId="517" applyNumberFormat="1" applyFont="1" applyFill="1" applyBorder="1" applyAlignment="1">
      <alignment horizontal="right" vertical="center" wrapText="1"/>
    </xf>
    <xf numFmtId="2" fontId="68" fillId="0" borderId="0" xfId="517" applyNumberFormat="1" applyFont="1" applyFill="1" applyBorder="1" applyAlignment="1">
      <alignment horizontal="right" vertical="center" wrapText="1"/>
    </xf>
    <xf numFmtId="2" fontId="68" fillId="0" borderId="0" xfId="517" applyNumberFormat="1" applyFont="1" applyFill="1" applyBorder="1" applyAlignment="1">
      <alignment vertical="center"/>
    </xf>
  </cellXfs>
  <cellStyles count="519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erekening 2" xfId="30"/>
    <cellStyle name="Berekening 2 2" xfId="455"/>
    <cellStyle name="ColLevel_0" xfId="502"/>
    <cellStyle name="Controlecel 2" xfId="31"/>
    <cellStyle name="Controlecel 2 2" xfId="457"/>
    <cellStyle name="Gekoppelde cel 2" xfId="32"/>
    <cellStyle name="Gekoppelde cel 2 2" xfId="456"/>
    <cellStyle name="Goed 2" xfId="33"/>
    <cellStyle name="Goed 2 2" xfId="450"/>
    <cellStyle name="Invoer 2" xfId="34"/>
    <cellStyle name="Invoer 2 2" xfId="453"/>
    <cellStyle name="Komma 2" xfId="35"/>
    <cellStyle name="Komma 2 2" xfId="36"/>
    <cellStyle name="Komma 2 2 2" xfId="506"/>
    <cellStyle name="Komma 2 3" xfId="507"/>
    <cellStyle name="Kop 1 2" xfId="37"/>
    <cellStyle name="Kop 1 2 2" xfId="446"/>
    <cellStyle name="Kop 2 2" xfId="38"/>
    <cellStyle name="Kop 2 2 2" xfId="447"/>
    <cellStyle name="Kop 3 2" xfId="39"/>
    <cellStyle name="Kop 3 2 2" xfId="448"/>
    <cellStyle name="Kop 4 2" xfId="40"/>
    <cellStyle name="Kop 4 2 2" xfId="449"/>
    <cellStyle name="Neutraal 2" xfId="41"/>
    <cellStyle name="Neutraal 2 2" xfId="452"/>
    <cellStyle name="Normal" xfId="517"/>
    <cellStyle name="Normal 3" xfId="518"/>
    <cellStyle name="Normal_Plan2" xfId="503"/>
    <cellStyle name="Notitie 2" xfId="42"/>
    <cellStyle name="Notitie 2 2" xfId="459"/>
    <cellStyle name="Ongeldig 2" xfId="43"/>
    <cellStyle name="Ongeldig 2 2" xfId="451"/>
    <cellStyle name="Procent" xfId="516" builtinId="5"/>
    <cellStyle name="Procent 2" xfId="5"/>
    <cellStyle name="Procent 2 2" xfId="44"/>
    <cellStyle name="Procent 3" xfId="45"/>
    <cellStyle name="Procent 4" xfId="46"/>
    <cellStyle name="RowLevel_0" xfId="504"/>
    <cellStyle name="SAPBEXaggData" xfId="47"/>
    <cellStyle name="SAPBEXaggData 2" xfId="48"/>
    <cellStyle name="SAPBEXaggData 2 2" xfId="49"/>
    <cellStyle name="SAPBEXaggData 3" xfId="50"/>
    <cellStyle name="SAPBEXaggData 3 2" xfId="51"/>
    <cellStyle name="SAPBEXaggData 4" xfId="52"/>
    <cellStyle name="SAPBEXaggData 5" xfId="461"/>
    <cellStyle name="SAPBEXaggDataEmph" xfId="53"/>
    <cellStyle name="SAPBEXaggDataEmph 2" xfId="54"/>
    <cellStyle name="SAPBEXaggDataEmph 2 2" xfId="55"/>
    <cellStyle name="SAPBEXaggDataEmph 3" xfId="56"/>
    <cellStyle name="SAPBEXaggDataEmph 3 2" xfId="57"/>
    <cellStyle name="SAPBEXaggDataEmph 4" xfId="58"/>
    <cellStyle name="SAPBEXaggDataEmph 5" xfId="462"/>
    <cellStyle name="SAPBEXaggItem" xfId="59"/>
    <cellStyle name="SAPBEXaggItem 2" xfId="60"/>
    <cellStyle name="SAPBEXaggItem 2 2" xfId="61"/>
    <cellStyle name="SAPBEXaggItem 3" xfId="62"/>
    <cellStyle name="SAPBEXaggItem 3 2" xfId="63"/>
    <cellStyle name="SAPBEXaggItem 4" xfId="64"/>
    <cellStyle name="SAPBEXaggItem 5" xfId="463"/>
    <cellStyle name="SAPBEXaggItemX" xfId="65"/>
    <cellStyle name="SAPBEXaggItemX 2" xfId="66"/>
    <cellStyle name="SAPBEXaggItemX 2 2" xfId="67"/>
    <cellStyle name="SAPBEXaggItemX 3" xfId="68"/>
    <cellStyle name="SAPBEXaggItemX 3 2" xfId="69"/>
    <cellStyle name="SAPBEXaggItemX 4" xfId="70"/>
    <cellStyle name="SAPBEXaggItemX 5" xfId="464"/>
    <cellStyle name="SAPBEXchaText" xfId="71"/>
    <cellStyle name="SAPBEXchaText 2" xfId="72"/>
    <cellStyle name="SAPBEXchaText 2 2" xfId="73"/>
    <cellStyle name="SAPBEXchaText 2 2 2" xfId="74"/>
    <cellStyle name="SAPBEXchaText 2 2 3" xfId="75"/>
    <cellStyle name="SAPBEXchaText 2 3" xfId="76"/>
    <cellStyle name="SAPBEXchaText 2 3 2" xfId="77"/>
    <cellStyle name="SAPBEXchaText 2 3 3" xfId="78"/>
    <cellStyle name="SAPBEXchaText 2 4" xfId="79"/>
    <cellStyle name="SAPBEXchaText 2 4 2" xfId="80"/>
    <cellStyle name="SAPBEXchaText 2 5" xfId="81"/>
    <cellStyle name="SAPBEXchaText 3" xfId="82"/>
    <cellStyle name="SAPBEXchaText 3 2" xfId="83"/>
    <cellStyle name="SAPBEXchaText 4" xfId="84"/>
    <cellStyle name="SAPBEXchaText 4 2" xfId="85"/>
    <cellStyle name="SAPBEXchaText 5" xfId="86"/>
    <cellStyle name="SAPBEXchaText 6" xfId="87"/>
    <cellStyle name="SAPBEXchaText 7" xfId="465"/>
    <cellStyle name="SAPBEXexcBad7" xfId="88"/>
    <cellStyle name="SAPBEXexcBad7 2" xfId="89"/>
    <cellStyle name="SAPBEXexcBad7 2 2" xfId="90"/>
    <cellStyle name="SAPBEXexcBad7 3" xfId="91"/>
    <cellStyle name="SAPBEXexcBad7 3 2" xfId="92"/>
    <cellStyle name="SAPBEXexcBad7 4" xfId="93"/>
    <cellStyle name="SAPBEXexcBad7 5" xfId="466"/>
    <cellStyle name="SAPBEXexcBad8" xfId="94"/>
    <cellStyle name="SAPBEXexcBad8 2" xfId="95"/>
    <cellStyle name="SAPBEXexcBad8 2 2" xfId="96"/>
    <cellStyle name="SAPBEXexcBad8 3" xfId="97"/>
    <cellStyle name="SAPBEXexcBad8 3 2" xfId="98"/>
    <cellStyle name="SAPBEXexcBad8 4" xfId="99"/>
    <cellStyle name="SAPBEXexcBad8 5" xfId="467"/>
    <cellStyle name="SAPBEXexcBad9" xfId="100"/>
    <cellStyle name="SAPBEXexcBad9 2" xfId="101"/>
    <cellStyle name="SAPBEXexcBad9 2 2" xfId="102"/>
    <cellStyle name="SAPBEXexcBad9 3" xfId="103"/>
    <cellStyle name="SAPBEXexcBad9 3 2" xfId="104"/>
    <cellStyle name="SAPBEXexcBad9 4" xfId="105"/>
    <cellStyle name="SAPBEXexcBad9 5" xfId="468"/>
    <cellStyle name="SAPBEXexcCritical4" xfId="106"/>
    <cellStyle name="SAPBEXexcCritical4 2" xfId="107"/>
    <cellStyle name="SAPBEXexcCritical4 2 2" xfId="108"/>
    <cellStyle name="SAPBEXexcCritical4 3" xfId="109"/>
    <cellStyle name="SAPBEXexcCritical4 3 2" xfId="110"/>
    <cellStyle name="SAPBEXexcCritical4 4" xfId="111"/>
    <cellStyle name="SAPBEXexcCritical4 5" xfId="469"/>
    <cellStyle name="SAPBEXexcCritical5" xfId="112"/>
    <cellStyle name="SAPBEXexcCritical5 2" xfId="113"/>
    <cellStyle name="SAPBEXexcCritical5 2 2" xfId="114"/>
    <cellStyle name="SAPBEXexcCritical5 3" xfId="115"/>
    <cellStyle name="SAPBEXexcCritical5 3 2" xfId="116"/>
    <cellStyle name="SAPBEXexcCritical5 4" xfId="117"/>
    <cellStyle name="SAPBEXexcCritical5 5" xfId="470"/>
    <cellStyle name="SAPBEXexcCritical6" xfId="118"/>
    <cellStyle name="SAPBEXexcCritical6 2" xfId="119"/>
    <cellStyle name="SAPBEXexcCritical6 2 2" xfId="120"/>
    <cellStyle name="SAPBEXexcCritical6 3" xfId="121"/>
    <cellStyle name="SAPBEXexcCritical6 3 2" xfId="122"/>
    <cellStyle name="SAPBEXexcCritical6 4" xfId="123"/>
    <cellStyle name="SAPBEXexcCritical6 5" xfId="471"/>
    <cellStyle name="SAPBEXexcGood1" xfId="124"/>
    <cellStyle name="SAPBEXexcGood1 2" xfId="125"/>
    <cellStyle name="SAPBEXexcGood1 2 2" xfId="126"/>
    <cellStyle name="SAPBEXexcGood1 3" xfId="127"/>
    <cellStyle name="SAPBEXexcGood1 3 2" xfId="128"/>
    <cellStyle name="SAPBEXexcGood1 4" xfId="129"/>
    <cellStyle name="SAPBEXexcGood1 5" xfId="472"/>
    <cellStyle name="SAPBEXexcGood2" xfId="130"/>
    <cellStyle name="SAPBEXexcGood2 2" xfId="131"/>
    <cellStyle name="SAPBEXexcGood2 2 2" xfId="132"/>
    <cellStyle name="SAPBEXexcGood2 3" xfId="133"/>
    <cellStyle name="SAPBEXexcGood2 3 2" xfId="134"/>
    <cellStyle name="SAPBEXexcGood2 4" xfId="135"/>
    <cellStyle name="SAPBEXexcGood2 5" xfId="473"/>
    <cellStyle name="SAPBEXexcGood3" xfId="136"/>
    <cellStyle name="SAPBEXexcGood3 2" xfId="137"/>
    <cellStyle name="SAPBEXexcGood3 2 2" xfId="138"/>
    <cellStyle name="SAPBEXexcGood3 3" xfId="139"/>
    <cellStyle name="SAPBEXexcGood3 3 2" xfId="140"/>
    <cellStyle name="SAPBEXexcGood3 4" xfId="141"/>
    <cellStyle name="SAPBEXexcGood3 5" xfId="474"/>
    <cellStyle name="SAPBEXfilterDrill" xfId="142"/>
    <cellStyle name="SAPBEXfilterDrill 2" xfId="143"/>
    <cellStyle name="SAPBEXfilterDrill 2 2" xfId="144"/>
    <cellStyle name="SAPBEXfilterDrill 3" xfId="145"/>
    <cellStyle name="SAPBEXfilterDrill 3 2" xfId="146"/>
    <cellStyle name="SAPBEXfilterDrill 4" xfId="147"/>
    <cellStyle name="SAPBEXfilterDrill 5" xfId="475"/>
    <cellStyle name="SAPBEXfilterItem" xfId="148"/>
    <cellStyle name="SAPBEXfilterItem 2" xfId="149"/>
    <cellStyle name="SAPBEXfilterItem 3" xfId="476"/>
    <cellStyle name="SAPBEXfilterItem 3 2" xfId="514"/>
    <cellStyle name="SAPBEXfilterText" xfId="150"/>
    <cellStyle name="SAPBEXfilterText 2" xfId="477"/>
    <cellStyle name="SAPBEXformats" xfId="151"/>
    <cellStyle name="SAPBEXformats 2" xfId="152"/>
    <cellStyle name="SAPBEXformats 2 2" xfId="153"/>
    <cellStyle name="SAPBEXformats 2 2 2" xfId="154"/>
    <cellStyle name="SAPBEXformats 2 2 3" xfId="155"/>
    <cellStyle name="SAPBEXformats 2 3" xfId="156"/>
    <cellStyle name="SAPBEXformats 2 3 2" xfId="157"/>
    <cellStyle name="SAPBEXformats 2 3 3" xfId="158"/>
    <cellStyle name="SAPBEXformats 2 4" xfId="159"/>
    <cellStyle name="SAPBEXformats 2 4 2" xfId="160"/>
    <cellStyle name="SAPBEXformats 2 5" xfId="161"/>
    <cellStyle name="SAPBEXformats 3" xfId="162"/>
    <cellStyle name="SAPBEXformats 3 2" xfId="163"/>
    <cellStyle name="SAPBEXformats 4" xfId="164"/>
    <cellStyle name="SAPBEXformats 4 2" xfId="165"/>
    <cellStyle name="SAPBEXformats 5" xfId="166"/>
    <cellStyle name="SAPBEXformats 6" xfId="167"/>
    <cellStyle name="SAPBEXformats 7" xfId="478"/>
    <cellStyle name="SAPBEXheaderItem" xfId="168"/>
    <cellStyle name="SAPBEXheaderItem 2" xfId="169"/>
    <cellStyle name="SAPBEXheaderItem 2 2" xfId="170"/>
    <cellStyle name="SAPBEXheaderItem 3" xfId="171"/>
    <cellStyle name="SAPBEXheaderItem 3 2" xfId="172"/>
    <cellStyle name="SAPBEXheaderItem 4" xfId="173"/>
    <cellStyle name="SAPBEXheaderItem 5" xfId="174"/>
    <cellStyle name="SAPBEXheaderItem 6" xfId="479"/>
    <cellStyle name="SAPBEXheaderText" xfId="175"/>
    <cellStyle name="SAPBEXheaderText 2" xfId="176"/>
    <cellStyle name="SAPBEXheaderText 2 2" xfId="177"/>
    <cellStyle name="SAPBEXheaderText 3" xfId="178"/>
    <cellStyle name="SAPBEXheaderText 3 2" xfId="179"/>
    <cellStyle name="SAPBEXheaderText 4" xfId="180"/>
    <cellStyle name="SAPBEXheaderText 5" xfId="181"/>
    <cellStyle name="SAPBEXheaderText 6" xfId="480"/>
    <cellStyle name="SAPBEXHLevel0" xfId="182"/>
    <cellStyle name="SAPBEXHLevel0 2" xfId="183"/>
    <cellStyle name="SAPBEXHLevel0 2 2" xfId="184"/>
    <cellStyle name="SAPBEXHLevel0 2 2 2" xfId="185"/>
    <cellStyle name="SAPBEXHLevel0 2 2 3" xfId="186"/>
    <cellStyle name="SAPBEXHLevel0 2 3" xfId="187"/>
    <cellStyle name="SAPBEXHLevel0 2 3 2" xfId="188"/>
    <cellStyle name="SAPBEXHLevel0 2 3 3" xfId="189"/>
    <cellStyle name="SAPBEXHLevel0 2 4" xfId="190"/>
    <cellStyle name="SAPBEXHLevel0 2 4 2" xfId="191"/>
    <cellStyle name="SAPBEXHLevel0 2 5" xfId="192"/>
    <cellStyle name="SAPBEXHLevel0 3" xfId="193"/>
    <cellStyle name="SAPBEXHLevel0 3 2" xfId="194"/>
    <cellStyle name="SAPBEXHLevel0 4" xfId="195"/>
    <cellStyle name="SAPBEXHLevel0 4 2" xfId="196"/>
    <cellStyle name="SAPBEXHLevel0 5" xfId="197"/>
    <cellStyle name="SAPBEXHLevel0 6" xfId="198"/>
    <cellStyle name="SAPBEXHLevel0 7" xfId="481"/>
    <cellStyle name="SAPBEXHLevel0X" xfId="199"/>
    <cellStyle name="SAPBEXHLevel0X 2" xfId="200"/>
    <cellStyle name="SAPBEXHLevel0X 2 2" xfId="201"/>
    <cellStyle name="SAPBEXHLevel0X 2 2 2" xfId="202"/>
    <cellStyle name="SAPBEXHLevel0X 2 2 3" xfId="203"/>
    <cellStyle name="SAPBEXHLevel0X 2 3" xfId="204"/>
    <cellStyle name="SAPBEXHLevel0X 2 3 2" xfId="205"/>
    <cellStyle name="SAPBEXHLevel0X 2 3 3" xfId="206"/>
    <cellStyle name="SAPBEXHLevel0X 2 4" xfId="207"/>
    <cellStyle name="SAPBEXHLevel0X 2 4 2" xfId="208"/>
    <cellStyle name="SAPBEXHLevel0X 2 5" xfId="209"/>
    <cellStyle name="SAPBEXHLevel0X 3" xfId="210"/>
    <cellStyle name="SAPBEXHLevel0X 3 2" xfId="211"/>
    <cellStyle name="SAPBEXHLevel0X 4" xfId="212"/>
    <cellStyle name="SAPBEXHLevel0X 4 2" xfId="213"/>
    <cellStyle name="SAPBEXHLevel0X 5" xfId="214"/>
    <cellStyle name="SAPBEXHLevel0X 6" xfId="215"/>
    <cellStyle name="SAPBEXHLevel0X 7" xfId="482"/>
    <cellStyle name="SAPBEXHLevel1" xfId="216"/>
    <cellStyle name="SAPBEXHLevel1 2" xfId="217"/>
    <cellStyle name="SAPBEXHLevel1 2 2" xfId="218"/>
    <cellStyle name="SAPBEXHLevel1 2 2 2" xfId="219"/>
    <cellStyle name="SAPBEXHLevel1 2 2 3" xfId="220"/>
    <cellStyle name="SAPBEXHLevel1 2 3" xfId="221"/>
    <cellStyle name="SAPBEXHLevel1 2 3 2" xfId="222"/>
    <cellStyle name="SAPBEXHLevel1 2 3 3" xfId="223"/>
    <cellStyle name="SAPBEXHLevel1 2 4" xfId="224"/>
    <cellStyle name="SAPBEXHLevel1 2 4 2" xfId="225"/>
    <cellStyle name="SAPBEXHLevel1 2 5" xfId="226"/>
    <cellStyle name="SAPBEXHLevel1 3" xfId="227"/>
    <cellStyle name="SAPBEXHLevel1 3 2" xfId="228"/>
    <cellStyle name="SAPBEXHLevel1 4" xfId="229"/>
    <cellStyle name="SAPBEXHLevel1 4 2" xfId="230"/>
    <cellStyle name="SAPBEXHLevel1 5" xfId="231"/>
    <cellStyle name="SAPBEXHLevel1 6" xfId="232"/>
    <cellStyle name="SAPBEXHLevel1 7" xfId="483"/>
    <cellStyle name="SAPBEXHLevel1X" xfId="233"/>
    <cellStyle name="SAPBEXHLevel1X 2" xfId="234"/>
    <cellStyle name="SAPBEXHLevel1X 2 2" xfId="235"/>
    <cellStyle name="SAPBEXHLevel1X 2 2 2" xfId="236"/>
    <cellStyle name="SAPBEXHLevel1X 2 2 3" xfId="237"/>
    <cellStyle name="SAPBEXHLevel1X 2 3" xfId="238"/>
    <cellStyle name="SAPBEXHLevel1X 2 3 2" xfId="239"/>
    <cellStyle name="SAPBEXHLevel1X 2 3 3" xfId="240"/>
    <cellStyle name="SAPBEXHLevel1X 2 4" xfId="241"/>
    <cellStyle name="SAPBEXHLevel1X 2 4 2" xfId="242"/>
    <cellStyle name="SAPBEXHLevel1X 2 5" xfId="243"/>
    <cellStyle name="SAPBEXHLevel1X 3" xfId="244"/>
    <cellStyle name="SAPBEXHLevel1X 3 2" xfId="245"/>
    <cellStyle name="SAPBEXHLevel1X 4" xfId="246"/>
    <cellStyle name="SAPBEXHLevel1X 4 2" xfId="247"/>
    <cellStyle name="SAPBEXHLevel1X 5" xfId="248"/>
    <cellStyle name="SAPBEXHLevel1X 6" xfId="249"/>
    <cellStyle name="SAPBEXHLevel1X 7" xfId="484"/>
    <cellStyle name="SAPBEXHLevel2" xfId="250"/>
    <cellStyle name="SAPBEXHLevel2 2" xfId="251"/>
    <cellStyle name="SAPBEXHLevel2 2 2" xfId="252"/>
    <cellStyle name="SAPBEXHLevel2 2 2 2" xfId="253"/>
    <cellStyle name="SAPBEXHLevel2 2 2 3" xfId="254"/>
    <cellStyle name="SAPBEXHLevel2 2 3" xfId="255"/>
    <cellStyle name="SAPBEXHLevel2 2 3 2" xfId="256"/>
    <cellStyle name="SAPBEXHLevel2 2 3 3" xfId="257"/>
    <cellStyle name="SAPBEXHLevel2 2 4" xfId="258"/>
    <cellStyle name="SAPBEXHLevel2 2 4 2" xfId="259"/>
    <cellStyle name="SAPBEXHLevel2 2 5" xfId="260"/>
    <cellStyle name="SAPBEXHLevel2 3" xfId="261"/>
    <cellStyle name="SAPBEXHLevel2 3 2" xfId="262"/>
    <cellStyle name="SAPBEXHLevel2 4" xfId="263"/>
    <cellStyle name="SAPBEXHLevel2 4 2" xfId="264"/>
    <cellStyle name="SAPBEXHLevel2 5" xfId="265"/>
    <cellStyle name="SAPBEXHLevel2 6" xfId="266"/>
    <cellStyle name="SAPBEXHLevel2 7" xfId="485"/>
    <cellStyle name="SAPBEXHLevel2X" xfId="267"/>
    <cellStyle name="SAPBEXHLevel2X 2" xfId="268"/>
    <cellStyle name="SAPBEXHLevel2X 2 2" xfId="269"/>
    <cellStyle name="SAPBEXHLevel2X 2 2 2" xfId="270"/>
    <cellStyle name="SAPBEXHLevel2X 2 2 3" xfId="271"/>
    <cellStyle name="SAPBEXHLevel2X 2 3" xfId="272"/>
    <cellStyle name="SAPBEXHLevel2X 2 3 2" xfId="273"/>
    <cellStyle name="SAPBEXHLevel2X 2 3 3" xfId="274"/>
    <cellStyle name="SAPBEXHLevel2X 2 4" xfId="275"/>
    <cellStyle name="SAPBEXHLevel2X 2 4 2" xfId="276"/>
    <cellStyle name="SAPBEXHLevel2X 2 5" xfId="277"/>
    <cellStyle name="SAPBEXHLevel2X 3" xfId="278"/>
    <cellStyle name="SAPBEXHLevel2X 3 2" xfId="279"/>
    <cellStyle name="SAPBEXHLevel2X 4" xfId="280"/>
    <cellStyle name="SAPBEXHLevel2X 4 2" xfId="281"/>
    <cellStyle name="SAPBEXHLevel2X 5" xfId="282"/>
    <cellStyle name="SAPBEXHLevel2X 6" xfId="283"/>
    <cellStyle name="SAPBEXHLevel2X 7" xfId="486"/>
    <cellStyle name="SAPBEXHLevel3" xfId="284"/>
    <cellStyle name="SAPBEXHLevel3 2" xfId="285"/>
    <cellStyle name="SAPBEXHLevel3 2 2" xfId="286"/>
    <cellStyle name="SAPBEXHLevel3 2 2 2" xfId="287"/>
    <cellStyle name="SAPBEXHLevel3 2 2 3" xfId="288"/>
    <cellStyle name="SAPBEXHLevel3 2 3" xfId="289"/>
    <cellStyle name="SAPBEXHLevel3 2 3 2" xfId="290"/>
    <cellStyle name="SAPBEXHLevel3 2 3 3" xfId="291"/>
    <cellStyle name="SAPBEXHLevel3 2 4" xfId="292"/>
    <cellStyle name="SAPBEXHLevel3 2 4 2" xfId="293"/>
    <cellStyle name="SAPBEXHLevel3 2 5" xfId="294"/>
    <cellStyle name="SAPBEXHLevel3 3" xfId="295"/>
    <cellStyle name="SAPBEXHLevel3 3 2" xfId="296"/>
    <cellStyle name="SAPBEXHLevel3 4" xfId="297"/>
    <cellStyle name="SAPBEXHLevel3 4 2" xfId="298"/>
    <cellStyle name="SAPBEXHLevel3 5" xfId="299"/>
    <cellStyle name="SAPBEXHLevel3 6" xfId="300"/>
    <cellStyle name="SAPBEXHLevel3 7" xfId="487"/>
    <cellStyle name="SAPBEXHLevel3X" xfId="301"/>
    <cellStyle name="SAPBEXHLevel3X 2" xfId="302"/>
    <cellStyle name="SAPBEXHLevel3X 2 2" xfId="303"/>
    <cellStyle name="SAPBEXHLevel3X 2 2 2" xfId="304"/>
    <cellStyle name="SAPBEXHLevel3X 2 2 3" xfId="305"/>
    <cellStyle name="SAPBEXHLevel3X 2 3" xfId="306"/>
    <cellStyle name="SAPBEXHLevel3X 2 3 2" xfId="307"/>
    <cellStyle name="SAPBEXHLevel3X 2 3 3" xfId="308"/>
    <cellStyle name="SAPBEXHLevel3X 2 4" xfId="309"/>
    <cellStyle name="SAPBEXHLevel3X 2 4 2" xfId="310"/>
    <cellStyle name="SAPBEXHLevel3X 2 5" xfId="311"/>
    <cellStyle name="SAPBEXHLevel3X 3" xfId="312"/>
    <cellStyle name="SAPBEXHLevel3X 3 2" xfId="313"/>
    <cellStyle name="SAPBEXHLevel3X 4" xfId="314"/>
    <cellStyle name="SAPBEXHLevel3X 4 2" xfId="315"/>
    <cellStyle name="SAPBEXHLevel3X 5" xfId="316"/>
    <cellStyle name="SAPBEXHLevel3X 6" xfId="317"/>
    <cellStyle name="SAPBEXHLevel3X 7" xfId="488"/>
    <cellStyle name="SAPBEXinputData" xfId="318"/>
    <cellStyle name="SAPBEXinputData 2" xfId="489"/>
    <cellStyle name="SAPBEXinputData 2 2" xfId="513"/>
    <cellStyle name="SAPBEXresData" xfId="319"/>
    <cellStyle name="SAPBEXresData 2" xfId="320"/>
    <cellStyle name="SAPBEXresData 2 2" xfId="321"/>
    <cellStyle name="SAPBEXresData 3" xfId="322"/>
    <cellStyle name="SAPBEXresData 3 2" xfId="323"/>
    <cellStyle name="SAPBEXresData 4" xfId="324"/>
    <cellStyle name="SAPBEXresData 5" xfId="490"/>
    <cellStyle name="SAPBEXresDataEmph" xfId="325"/>
    <cellStyle name="SAPBEXresDataEmph 2" xfId="326"/>
    <cellStyle name="SAPBEXresDataEmph 2 2" xfId="327"/>
    <cellStyle name="SAPBEXresDataEmph 3" xfId="328"/>
    <cellStyle name="SAPBEXresDataEmph 3 2" xfId="329"/>
    <cellStyle name="SAPBEXresDataEmph 4" xfId="330"/>
    <cellStyle name="SAPBEXresDataEmph 5" xfId="491"/>
    <cellStyle name="SAPBEXresItem" xfId="331"/>
    <cellStyle name="SAPBEXresItem 2" xfId="332"/>
    <cellStyle name="SAPBEXresItem 2 2" xfId="333"/>
    <cellStyle name="SAPBEXresItem 3" xfId="334"/>
    <cellStyle name="SAPBEXresItem 3 2" xfId="335"/>
    <cellStyle name="SAPBEXresItem 4" xfId="336"/>
    <cellStyle name="SAPBEXresItem 5" xfId="492"/>
    <cellStyle name="SAPBEXresItemX" xfId="337"/>
    <cellStyle name="SAPBEXresItemX 2" xfId="338"/>
    <cellStyle name="SAPBEXresItemX 2 2" xfId="339"/>
    <cellStyle name="SAPBEXresItemX 3" xfId="340"/>
    <cellStyle name="SAPBEXresItemX 3 2" xfId="341"/>
    <cellStyle name="SAPBEXresItemX 4" xfId="342"/>
    <cellStyle name="SAPBEXresItemX 5" xfId="493"/>
    <cellStyle name="SAPBEXstdData" xfId="343"/>
    <cellStyle name="SAPBEXstdData 2" xfId="344"/>
    <cellStyle name="SAPBEXstdData 2 2" xfId="345"/>
    <cellStyle name="SAPBEXstdData 3" xfId="346"/>
    <cellStyle name="SAPBEXstdData 3 2" xfId="347"/>
    <cellStyle name="SAPBEXstdData 4" xfId="348"/>
    <cellStyle name="SAPBEXstdData 5" xfId="494"/>
    <cellStyle name="SAPBEXstdDataEmph" xfId="349"/>
    <cellStyle name="SAPBEXstdDataEmph 2" xfId="350"/>
    <cellStyle name="SAPBEXstdDataEmph 2 2" xfId="351"/>
    <cellStyle name="SAPBEXstdDataEmph 3" xfId="352"/>
    <cellStyle name="SAPBEXstdDataEmph 3 2" xfId="353"/>
    <cellStyle name="SAPBEXstdDataEmph 4" xfId="354"/>
    <cellStyle name="SAPBEXstdDataEmph 5" xfId="495"/>
    <cellStyle name="SAPBEXstdItem" xfId="355"/>
    <cellStyle name="SAPBEXstdItem 2" xfId="356"/>
    <cellStyle name="SAPBEXstdItem 2 2" xfId="357"/>
    <cellStyle name="SAPBEXstdItem 2 2 2" xfId="358"/>
    <cellStyle name="SAPBEXstdItem 2 2 3" xfId="359"/>
    <cellStyle name="SAPBEXstdItem 2 3" xfId="360"/>
    <cellStyle name="SAPBEXstdItem 2 3 2" xfId="361"/>
    <cellStyle name="SAPBEXstdItem 2 3 3" xfId="362"/>
    <cellStyle name="SAPBEXstdItem 2 4" xfId="363"/>
    <cellStyle name="SAPBEXstdItem 2 4 2" xfId="364"/>
    <cellStyle name="SAPBEXstdItem 2 5" xfId="365"/>
    <cellStyle name="SAPBEXstdItem 3" xfId="366"/>
    <cellStyle name="SAPBEXstdItem 3 2" xfId="367"/>
    <cellStyle name="SAPBEXstdItem 4" xfId="368"/>
    <cellStyle name="SAPBEXstdItem 4 2" xfId="369"/>
    <cellStyle name="SAPBEXstdItem 5" xfId="370"/>
    <cellStyle name="SAPBEXstdItem 6" xfId="371"/>
    <cellStyle name="SAPBEXstdItem 7" xfId="496"/>
    <cellStyle name="SAPBEXstdItemX" xfId="372"/>
    <cellStyle name="SAPBEXstdItemX 2" xfId="373"/>
    <cellStyle name="SAPBEXstdItemX 2 2" xfId="374"/>
    <cellStyle name="SAPBEXstdItemX 2 2 2" xfId="375"/>
    <cellStyle name="SAPBEXstdItemX 2 2 3" xfId="376"/>
    <cellStyle name="SAPBEXstdItemX 2 3" xfId="377"/>
    <cellStyle name="SAPBEXstdItemX 2 3 2" xfId="378"/>
    <cellStyle name="SAPBEXstdItemX 2 3 3" xfId="379"/>
    <cellStyle name="SAPBEXstdItemX 2 4" xfId="380"/>
    <cellStyle name="SAPBEXstdItemX 2 4 2" xfId="381"/>
    <cellStyle name="SAPBEXstdItemX 2 5" xfId="382"/>
    <cellStyle name="SAPBEXstdItemX 3" xfId="383"/>
    <cellStyle name="SAPBEXstdItemX 3 2" xfId="384"/>
    <cellStyle name="SAPBEXstdItemX 4" xfId="385"/>
    <cellStyle name="SAPBEXstdItemX 4 2" xfId="386"/>
    <cellStyle name="SAPBEXstdItemX 5" xfId="387"/>
    <cellStyle name="SAPBEXstdItemX 6" xfId="388"/>
    <cellStyle name="SAPBEXstdItemX 7" xfId="497"/>
    <cellStyle name="SAPBEXtitle" xfId="389"/>
    <cellStyle name="SAPBEXtitle 2" xfId="498"/>
    <cellStyle name="SAPBEXundefined" xfId="390"/>
    <cellStyle name="SAPBEXundefined 2" xfId="391"/>
    <cellStyle name="SAPBEXundefined 2 2" xfId="392"/>
    <cellStyle name="SAPBEXundefined 3" xfId="393"/>
    <cellStyle name="SAPBEXundefined 3 2" xfId="394"/>
    <cellStyle name="SAPBEXundefined 4" xfId="395"/>
    <cellStyle name="SAPBEXundefined 5" xfId="499"/>
    <cellStyle name="Sheet Title" xfId="500"/>
    <cellStyle name="Standaard" xfId="0" builtinId="0"/>
    <cellStyle name="Standaard 10" xfId="2"/>
    <cellStyle name="Standaard 10 2" xfId="397"/>
    <cellStyle name="Standaard 10 3" xfId="396"/>
    <cellStyle name="Standaard 11" xfId="398"/>
    <cellStyle name="Standaard 11 2" xfId="399"/>
    <cellStyle name="Standaard 12" xfId="400"/>
    <cellStyle name="Standaard 12 2" xfId="401"/>
    <cellStyle name="Standaard 13" xfId="402"/>
    <cellStyle name="Standaard 13 2" xfId="403"/>
    <cellStyle name="Standaard 14" xfId="404"/>
    <cellStyle name="Standaard 14 2" xfId="405"/>
    <cellStyle name="Standaard 15" xfId="406"/>
    <cellStyle name="Standaard 15 2" xfId="407"/>
    <cellStyle name="Standaard 16" xfId="408"/>
    <cellStyle name="Standaard 16 2" xfId="409"/>
    <cellStyle name="Standaard 17" xfId="410"/>
    <cellStyle name="Standaard 17 2" xfId="411"/>
    <cellStyle name="Standaard 18" xfId="412"/>
    <cellStyle name="Standaard 18 2" xfId="413"/>
    <cellStyle name="Standaard 19" xfId="414"/>
    <cellStyle name="Standaard 19 2" xfId="415"/>
    <cellStyle name="Standaard 2" xfId="1"/>
    <cellStyle name="Standaard 2 2" xfId="4"/>
    <cellStyle name="Standaard 2 2 2" xfId="509"/>
    <cellStyle name="Standaard 2 3" xfId="417"/>
    <cellStyle name="Standaard 2 3 2" xfId="418"/>
    <cellStyle name="Standaard 2 4" xfId="419"/>
    <cellStyle name="Standaard 2 5" xfId="420"/>
    <cellStyle name="Standaard 2 6" xfId="416"/>
    <cellStyle name="Standaard 2 7" xfId="505"/>
    <cellStyle name="Standaard 2 8" xfId="508"/>
    <cellStyle name="Standaard 20" xfId="421"/>
    <cellStyle name="Standaard 21" xfId="422"/>
    <cellStyle name="Standaard 22" xfId="423"/>
    <cellStyle name="Standaard 23" xfId="424"/>
    <cellStyle name="Standaard 24" xfId="425"/>
    <cellStyle name="Standaard 25" xfId="3"/>
    <cellStyle name="Standaard 26" xfId="501"/>
    <cellStyle name="Standaard 27" xfId="510"/>
    <cellStyle name="Standaard 28" xfId="511"/>
    <cellStyle name="Standaard 3" xfId="426"/>
    <cellStyle name="Standaard 3 2" xfId="427"/>
    <cellStyle name="Standaard 3 2 2" xfId="428"/>
    <cellStyle name="Standaard 3 3" xfId="512"/>
    <cellStyle name="Standaard 4" xfId="429"/>
    <cellStyle name="Standaard 4 2" xfId="430"/>
    <cellStyle name="Standaard 5" xfId="431"/>
    <cellStyle name="Standaard 5 2" xfId="432"/>
    <cellStyle name="Standaard 6" xfId="433"/>
    <cellStyle name="Standaard 6 2" xfId="434"/>
    <cellStyle name="Standaard 7" xfId="435"/>
    <cellStyle name="Standaard 7 2" xfId="436"/>
    <cellStyle name="Standaard 8" xfId="437"/>
    <cellStyle name="Standaard 8 2" xfId="438"/>
    <cellStyle name="Standaard 9" xfId="439"/>
    <cellStyle name="Standaard 9 2" xfId="440"/>
    <cellStyle name="Standaard_Blad1" xfId="515"/>
    <cellStyle name="Titel 2" xfId="441"/>
    <cellStyle name="Totaal 2" xfId="442"/>
    <cellStyle name="Totaal 2 2" xfId="460"/>
    <cellStyle name="Uitvoer 2" xfId="443"/>
    <cellStyle name="Uitvoer 2 2" xfId="454"/>
    <cellStyle name="Verklarende tekst 2" xfId="444"/>
    <cellStyle name="Waarschuwingstekst 2" xfId="445"/>
    <cellStyle name="Waarschuwingstekst 2 2" xfId="458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657224</xdr:colOff>
      <xdr:row>3</xdr:row>
      <xdr:rowOff>81260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BD8581-110B-4928-A79B-CA72D2239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52624" cy="833735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123825</xdr:colOff>
      <xdr:row>3</xdr:row>
      <xdr:rowOff>428625</xdr:rowOff>
    </xdr:to>
    <xdr:pic>
      <xdr:nvPicPr>
        <xdr:cNvPr id="4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86825" y="590550"/>
          <a:ext cx="123825" cy="2857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123825</xdr:colOff>
      <xdr:row>2</xdr:row>
      <xdr:rowOff>123825</xdr:rowOff>
    </xdr:to>
    <xdr:pic>
      <xdr:nvPicPr>
        <xdr:cNvPr id="3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05900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123825</xdr:colOff>
      <xdr:row>2</xdr:row>
      <xdr:rowOff>123825</xdr:rowOff>
    </xdr:to>
    <xdr:pic>
      <xdr:nvPicPr>
        <xdr:cNvPr id="5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8775" y="7810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123825</xdr:colOff>
      <xdr:row>2</xdr:row>
      <xdr:rowOff>123825</xdr:rowOff>
    </xdr:to>
    <xdr:pic>
      <xdr:nvPicPr>
        <xdr:cNvPr id="6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8775" y="9715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2019-2022\VREG\VREG-rapportering%20investeringen%20elektriciteit%202019-2021%20-%20Bijlage%201%20-%20Ruggengraatinvester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leg"/>
      <sheetName val="Infrax West"/>
      <sheetName val="Inter-Energa"/>
      <sheetName val="IVEG"/>
      <sheetName val="PBE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1.Onderstations</v>
          </cell>
          <cell r="B2" t="str">
            <v>Aanpassing cabine</v>
          </cell>
        </row>
        <row r="3">
          <cell r="A3" t="str">
            <v>2.Dispersie- en schakelcabines</v>
          </cell>
          <cell r="B3" t="str">
            <v>Aanpassingen voor monitor en controle</v>
          </cell>
        </row>
        <row r="4">
          <cell r="A4" t="str">
            <v>3.MS-feeders</v>
          </cell>
          <cell r="B4" t="str">
            <v>Aansluiting klant</v>
          </cell>
        </row>
        <row r="5">
          <cell r="A5" t="str">
            <v>4.Smart Grids</v>
          </cell>
          <cell r="B5" t="str">
            <v>Aanpassen aan AREI reglementering</v>
          </cell>
        </row>
        <row r="6">
          <cell r="A6" t="str">
            <v>5.Netsturing (CAB)</v>
          </cell>
          <cell r="B6" t="str">
            <v>Decentrale productie groen</v>
          </cell>
        </row>
        <row r="7">
          <cell r="B7" t="str">
            <v>Decentrale productie</v>
          </cell>
        </row>
        <row r="8">
          <cell r="B8" t="str">
            <v>Defecten</v>
          </cell>
        </row>
        <row r="9">
          <cell r="B9" t="str">
            <v>Preventief vervangen</v>
          </cell>
        </row>
        <row r="10">
          <cell r="B10" t="str">
            <v>Standaardisatie van assets</v>
          </cell>
        </row>
        <row r="11">
          <cell r="B11" t="str">
            <v>Verbeteren spanningskwaliteit</v>
          </cell>
        </row>
        <row r="12">
          <cell r="B12" t="str">
            <v>Verhogen arbeidsveiligheid</v>
          </cell>
        </row>
        <row r="13">
          <cell r="B13" t="str">
            <v>Verhogen capaciteit</v>
          </cell>
        </row>
        <row r="14">
          <cell r="B14" t="str">
            <v>Verkaveling/appartement</v>
          </cell>
        </row>
        <row r="15">
          <cell r="B15" t="str">
            <v>Verminderen onderbreking.</v>
          </cell>
        </row>
        <row r="16">
          <cell r="B16" t="str">
            <v xml:space="preserve">Werk in opdracht derden 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el1353" displayName="Tabel1353" ref="A3:H56" totalsRowShown="0" headerRowDxfId="12" dataDxfId="10" headerRowBorderDxfId="11" tableBorderDxfId="9" totalsRowBorderDxfId="8">
  <autoFilter ref="A3:H56"/>
  <sortState ref="A4:H69">
    <sortCondition ref="A4:A69"/>
    <sortCondition ref="E4:E69"/>
  </sortState>
  <tableColumns count="8">
    <tableColumn id="1" name="Netdeel" dataDxfId="7"/>
    <tableColumn id="2" name="Project" dataDxfId="6"/>
    <tableColumn id="3" name="Korte Omschrijving investering" dataDxfId="5"/>
    <tableColumn id="4" name="Motivatie_VREG" dataDxfId="4"/>
    <tableColumn id="5" name="Gepland jaar aanvang" dataDxfId="3"/>
    <tableColumn id="6" name="Aangevangen in jaar" dataDxfId="2"/>
    <tableColumn id="7" name="Beëindigd in jaar" dataDxfId="1"/>
    <tableColumn id="8" name="Opmerkingen bij planning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rgb="FF92D050"/>
  </sheetPr>
  <dimension ref="A1:R87"/>
  <sheetViews>
    <sheetView tabSelected="1" workbookViewId="0"/>
  </sheetViews>
  <sheetFormatPr defaultColWidth="27.5703125" defaultRowHeight="12.75"/>
  <cols>
    <col min="1" max="1" width="20.85546875" style="130" customWidth="1"/>
    <col min="2" max="2" width="30" style="157" customWidth="1"/>
    <col min="3" max="3" width="9" style="127" bestFit="1" customWidth="1"/>
    <col min="4" max="4" width="8.42578125" style="158" bestFit="1" customWidth="1"/>
    <col min="5" max="5" width="8.5703125" style="129" bestFit="1" customWidth="1"/>
    <col min="6" max="6" width="14.140625" style="130" bestFit="1" customWidth="1"/>
    <col min="7" max="7" width="8.5703125" style="130" bestFit="1" customWidth="1"/>
    <col min="8" max="8" width="14.140625" style="130" bestFit="1" customWidth="1"/>
    <col min="9" max="9" width="8.5703125" style="130" bestFit="1" customWidth="1"/>
    <col min="10" max="10" width="14.140625" style="130" bestFit="1" customWidth="1"/>
    <col min="11" max="11" width="8.5703125" style="130" bestFit="1" customWidth="1"/>
    <col min="12" max="12" width="14.140625" style="130" bestFit="1" customWidth="1"/>
    <col min="13" max="13" width="8.5703125" style="130" bestFit="1" customWidth="1"/>
    <col min="14" max="256" width="27.5703125" style="1"/>
    <col min="257" max="257" width="20.85546875" style="1" customWidth="1"/>
    <col min="258" max="258" width="30" style="1" customWidth="1"/>
    <col min="259" max="259" width="9" style="1" bestFit="1" customWidth="1"/>
    <col min="260" max="260" width="8.42578125" style="1" bestFit="1" customWidth="1"/>
    <col min="261" max="261" width="8.5703125" style="1" bestFit="1" customWidth="1"/>
    <col min="262" max="262" width="14.140625" style="1" bestFit="1" customWidth="1"/>
    <col min="263" max="263" width="8.5703125" style="1" bestFit="1" customWidth="1"/>
    <col min="264" max="264" width="14.140625" style="1" bestFit="1" customWidth="1"/>
    <col min="265" max="265" width="8.5703125" style="1" bestFit="1" customWidth="1"/>
    <col min="266" max="266" width="14.140625" style="1" bestFit="1" customWidth="1"/>
    <col min="267" max="267" width="8.5703125" style="1" bestFit="1" customWidth="1"/>
    <col min="268" max="268" width="14.140625" style="1" bestFit="1" customWidth="1"/>
    <col min="269" max="269" width="8.5703125" style="1" bestFit="1" customWidth="1"/>
    <col min="270" max="512" width="27.5703125" style="1"/>
    <col min="513" max="513" width="20.85546875" style="1" customWidth="1"/>
    <col min="514" max="514" width="30" style="1" customWidth="1"/>
    <col min="515" max="515" width="9" style="1" bestFit="1" customWidth="1"/>
    <col min="516" max="516" width="8.42578125" style="1" bestFit="1" customWidth="1"/>
    <col min="517" max="517" width="8.5703125" style="1" bestFit="1" customWidth="1"/>
    <col min="518" max="518" width="14.140625" style="1" bestFit="1" customWidth="1"/>
    <col min="519" max="519" width="8.5703125" style="1" bestFit="1" customWidth="1"/>
    <col min="520" max="520" width="14.140625" style="1" bestFit="1" customWidth="1"/>
    <col min="521" max="521" width="8.5703125" style="1" bestFit="1" customWidth="1"/>
    <col min="522" max="522" width="14.140625" style="1" bestFit="1" customWidth="1"/>
    <col min="523" max="523" width="8.5703125" style="1" bestFit="1" customWidth="1"/>
    <col min="524" max="524" width="14.140625" style="1" bestFit="1" customWidth="1"/>
    <col min="525" max="525" width="8.5703125" style="1" bestFit="1" customWidth="1"/>
    <col min="526" max="768" width="27.5703125" style="1"/>
    <col min="769" max="769" width="20.85546875" style="1" customWidth="1"/>
    <col min="770" max="770" width="30" style="1" customWidth="1"/>
    <col min="771" max="771" width="9" style="1" bestFit="1" customWidth="1"/>
    <col min="772" max="772" width="8.42578125" style="1" bestFit="1" customWidth="1"/>
    <col min="773" max="773" width="8.5703125" style="1" bestFit="1" customWidth="1"/>
    <col min="774" max="774" width="14.140625" style="1" bestFit="1" customWidth="1"/>
    <col min="775" max="775" width="8.5703125" style="1" bestFit="1" customWidth="1"/>
    <col min="776" max="776" width="14.140625" style="1" bestFit="1" customWidth="1"/>
    <col min="777" max="777" width="8.5703125" style="1" bestFit="1" customWidth="1"/>
    <col min="778" max="778" width="14.140625" style="1" bestFit="1" customWidth="1"/>
    <col min="779" max="779" width="8.5703125" style="1" bestFit="1" customWidth="1"/>
    <col min="780" max="780" width="14.140625" style="1" bestFit="1" customWidth="1"/>
    <col min="781" max="781" width="8.5703125" style="1" bestFit="1" customWidth="1"/>
    <col min="782" max="1024" width="27.5703125" style="1"/>
    <col min="1025" max="1025" width="20.85546875" style="1" customWidth="1"/>
    <col min="1026" max="1026" width="30" style="1" customWidth="1"/>
    <col min="1027" max="1027" width="9" style="1" bestFit="1" customWidth="1"/>
    <col min="1028" max="1028" width="8.42578125" style="1" bestFit="1" customWidth="1"/>
    <col min="1029" max="1029" width="8.5703125" style="1" bestFit="1" customWidth="1"/>
    <col min="1030" max="1030" width="14.140625" style="1" bestFit="1" customWidth="1"/>
    <col min="1031" max="1031" width="8.5703125" style="1" bestFit="1" customWidth="1"/>
    <col min="1032" max="1032" width="14.140625" style="1" bestFit="1" customWidth="1"/>
    <col min="1033" max="1033" width="8.5703125" style="1" bestFit="1" customWidth="1"/>
    <col min="1034" max="1034" width="14.140625" style="1" bestFit="1" customWidth="1"/>
    <col min="1035" max="1035" width="8.5703125" style="1" bestFit="1" customWidth="1"/>
    <col min="1036" max="1036" width="14.140625" style="1" bestFit="1" customWidth="1"/>
    <col min="1037" max="1037" width="8.5703125" style="1" bestFit="1" customWidth="1"/>
    <col min="1038" max="1280" width="27.5703125" style="1"/>
    <col min="1281" max="1281" width="20.85546875" style="1" customWidth="1"/>
    <col min="1282" max="1282" width="30" style="1" customWidth="1"/>
    <col min="1283" max="1283" width="9" style="1" bestFit="1" customWidth="1"/>
    <col min="1284" max="1284" width="8.42578125" style="1" bestFit="1" customWidth="1"/>
    <col min="1285" max="1285" width="8.5703125" style="1" bestFit="1" customWidth="1"/>
    <col min="1286" max="1286" width="14.140625" style="1" bestFit="1" customWidth="1"/>
    <col min="1287" max="1287" width="8.5703125" style="1" bestFit="1" customWidth="1"/>
    <col min="1288" max="1288" width="14.140625" style="1" bestFit="1" customWidth="1"/>
    <col min="1289" max="1289" width="8.5703125" style="1" bestFit="1" customWidth="1"/>
    <col min="1290" max="1290" width="14.140625" style="1" bestFit="1" customWidth="1"/>
    <col min="1291" max="1291" width="8.5703125" style="1" bestFit="1" customWidth="1"/>
    <col min="1292" max="1292" width="14.140625" style="1" bestFit="1" customWidth="1"/>
    <col min="1293" max="1293" width="8.5703125" style="1" bestFit="1" customWidth="1"/>
    <col min="1294" max="1536" width="27.5703125" style="1"/>
    <col min="1537" max="1537" width="20.85546875" style="1" customWidth="1"/>
    <col min="1538" max="1538" width="30" style="1" customWidth="1"/>
    <col min="1539" max="1539" width="9" style="1" bestFit="1" customWidth="1"/>
    <col min="1540" max="1540" width="8.42578125" style="1" bestFit="1" customWidth="1"/>
    <col min="1541" max="1541" width="8.5703125" style="1" bestFit="1" customWidth="1"/>
    <col min="1542" max="1542" width="14.140625" style="1" bestFit="1" customWidth="1"/>
    <col min="1543" max="1543" width="8.5703125" style="1" bestFit="1" customWidth="1"/>
    <col min="1544" max="1544" width="14.140625" style="1" bestFit="1" customWidth="1"/>
    <col min="1545" max="1545" width="8.5703125" style="1" bestFit="1" customWidth="1"/>
    <col min="1546" max="1546" width="14.140625" style="1" bestFit="1" customWidth="1"/>
    <col min="1547" max="1547" width="8.5703125" style="1" bestFit="1" customWidth="1"/>
    <col min="1548" max="1548" width="14.140625" style="1" bestFit="1" customWidth="1"/>
    <col min="1549" max="1549" width="8.5703125" style="1" bestFit="1" customWidth="1"/>
    <col min="1550" max="1792" width="27.5703125" style="1"/>
    <col min="1793" max="1793" width="20.85546875" style="1" customWidth="1"/>
    <col min="1794" max="1794" width="30" style="1" customWidth="1"/>
    <col min="1795" max="1795" width="9" style="1" bestFit="1" customWidth="1"/>
    <col min="1796" max="1796" width="8.42578125" style="1" bestFit="1" customWidth="1"/>
    <col min="1797" max="1797" width="8.5703125" style="1" bestFit="1" customWidth="1"/>
    <col min="1798" max="1798" width="14.140625" style="1" bestFit="1" customWidth="1"/>
    <col min="1799" max="1799" width="8.5703125" style="1" bestFit="1" customWidth="1"/>
    <col min="1800" max="1800" width="14.140625" style="1" bestFit="1" customWidth="1"/>
    <col min="1801" max="1801" width="8.5703125" style="1" bestFit="1" customWidth="1"/>
    <col min="1802" max="1802" width="14.140625" style="1" bestFit="1" customWidth="1"/>
    <col min="1803" max="1803" width="8.5703125" style="1" bestFit="1" customWidth="1"/>
    <col min="1804" max="1804" width="14.140625" style="1" bestFit="1" customWidth="1"/>
    <col min="1805" max="1805" width="8.5703125" style="1" bestFit="1" customWidth="1"/>
    <col min="1806" max="2048" width="27.5703125" style="1"/>
    <col min="2049" max="2049" width="20.85546875" style="1" customWidth="1"/>
    <col min="2050" max="2050" width="30" style="1" customWidth="1"/>
    <col min="2051" max="2051" width="9" style="1" bestFit="1" customWidth="1"/>
    <col min="2052" max="2052" width="8.42578125" style="1" bestFit="1" customWidth="1"/>
    <col min="2053" max="2053" width="8.5703125" style="1" bestFit="1" customWidth="1"/>
    <col min="2054" max="2054" width="14.140625" style="1" bestFit="1" customWidth="1"/>
    <col min="2055" max="2055" width="8.5703125" style="1" bestFit="1" customWidth="1"/>
    <col min="2056" max="2056" width="14.140625" style="1" bestFit="1" customWidth="1"/>
    <col min="2057" max="2057" width="8.5703125" style="1" bestFit="1" customWidth="1"/>
    <col min="2058" max="2058" width="14.140625" style="1" bestFit="1" customWidth="1"/>
    <col min="2059" max="2059" width="8.5703125" style="1" bestFit="1" customWidth="1"/>
    <col min="2060" max="2060" width="14.140625" style="1" bestFit="1" customWidth="1"/>
    <col min="2061" max="2061" width="8.5703125" style="1" bestFit="1" customWidth="1"/>
    <col min="2062" max="2304" width="27.5703125" style="1"/>
    <col min="2305" max="2305" width="20.85546875" style="1" customWidth="1"/>
    <col min="2306" max="2306" width="30" style="1" customWidth="1"/>
    <col min="2307" max="2307" width="9" style="1" bestFit="1" customWidth="1"/>
    <col min="2308" max="2308" width="8.42578125" style="1" bestFit="1" customWidth="1"/>
    <col min="2309" max="2309" width="8.5703125" style="1" bestFit="1" customWidth="1"/>
    <col min="2310" max="2310" width="14.140625" style="1" bestFit="1" customWidth="1"/>
    <col min="2311" max="2311" width="8.5703125" style="1" bestFit="1" customWidth="1"/>
    <col min="2312" max="2312" width="14.140625" style="1" bestFit="1" customWidth="1"/>
    <col min="2313" max="2313" width="8.5703125" style="1" bestFit="1" customWidth="1"/>
    <col min="2314" max="2314" width="14.140625" style="1" bestFit="1" customWidth="1"/>
    <col min="2315" max="2315" width="8.5703125" style="1" bestFit="1" customWidth="1"/>
    <col min="2316" max="2316" width="14.140625" style="1" bestFit="1" customWidth="1"/>
    <col min="2317" max="2317" width="8.5703125" style="1" bestFit="1" customWidth="1"/>
    <col min="2318" max="2560" width="27.5703125" style="1"/>
    <col min="2561" max="2561" width="20.85546875" style="1" customWidth="1"/>
    <col min="2562" max="2562" width="30" style="1" customWidth="1"/>
    <col min="2563" max="2563" width="9" style="1" bestFit="1" customWidth="1"/>
    <col min="2564" max="2564" width="8.42578125" style="1" bestFit="1" customWidth="1"/>
    <col min="2565" max="2565" width="8.5703125" style="1" bestFit="1" customWidth="1"/>
    <col min="2566" max="2566" width="14.140625" style="1" bestFit="1" customWidth="1"/>
    <col min="2567" max="2567" width="8.5703125" style="1" bestFit="1" customWidth="1"/>
    <col min="2568" max="2568" width="14.140625" style="1" bestFit="1" customWidth="1"/>
    <col min="2569" max="2569" width="8.5703125" style="1" bestFit="1" customWidth="1"/>
    <col min="2570" max="2570" width="14.140625" style="1" bestFit="1" customWidth="1"/>
    <col min="2571" max="2571" width="8.5703125" style="1" bestFit="1" customWidth="1"/>
    <col min="2572" max="2572" width="14.140625" style="1" bestFit="1" customWidth="1"/>
    <col min="2573" max="2573" width="8.5703125" style="1" bestFit="1" customWidth="1"/>
    <col min="2574" max="2816" width="27.5703125" style="1"/>
    <col min="2817" max="2817" width="20.85546875" style="1" customWidth="1"/>
    <col min="2818" max="2818" width="30" style="1" customWidth="1"/>
    <col min="2819" max="2819" width="9" style="1" bestFit="1" customWidth="1"/>
    <col min="2820" max="2820" width="8.42578125" style="1" bestFit="1" customWidth="1"/>
    <col min="2821" max="2821" width="8.5703125" style="1" bestFit="1" customWidth="1"/>
    <col min="2822" max="2822" width="14.140625" style="1" bestFit="1" customWidth="1"/>
    <col min="2823" max="2823" width="8.5703125" style="1" bestFit="1" customWidth="1"/>
    <col min="2824" max="2824" width="14.140625" style="1" bestFit="1" customWidth="1"/>
    <col min="2825" max="2825" width="8.5703125" style="1" bestFit="1" customWidth="1"/>
    <col min="2826" max="2826" width="14.140625" style="1" bestFit="1" customWidth="1"/>
    <col min="2827" max="2827" width="8.5703125" style="1" bestFit="1" customWidth="1"/>
    <col min="2828" max="2828" width="14.140625" style="1" bestFit="1" customWidth="1"/>
    <col min="2829" max="2829" width="8.5703125" style="1" bestFit="1" customWidth="1"/>
    <col min="2830" max="3072" width="27.5703125" style="1"/>
    <col min="3073" max="3073" width="20.85546875" style="1" customWidth="1"/>
    <col min="3074" max="3074" width="30" style="1" customWidth="1"/>
    <col min="3075" max="3075" width="9" style="1" bestFit="1" customWidth="1"/>
    <col min="3076" max="3076" width="8.42578125" style="1" bestFit="1" customWidth="1"/>
    <col min="3077" max="3077" width="8.5703125" style="1" bestFit="1" customWidth="1"/>
    <col min="3078" max="3078" width="14.140625" style="1" bestFit="1" customWidth="1"/>
    <col min="3079" max="3079" width="8.5703125" style="1" bestFit="1" customWidth="1"/>
    <col min="3080" max="3080" width="14.140625" style="1" bestFit="1" customWidth="1"/>
    <col min="3081" max="3081" width="8.5703125" style="1" bestFit="1" customWidth="1"/>
    <col min="3082" max="3082" width="14.140625" style="1" bestFit="1" customWidth="1"/>
    <col min="3083" max="3083" width="8.5703125" style="1" bestFit="1" customWidth="1"/>
    <col min="3084" max="3084" width="14.140625" style="1" bestFit="1" customWidth="1"/>
    <col min="3085" max="3085" width="8.5703125" style="1" bestFit="1" customWidth="1"/>
    <col min="3086" max="3328" width="27.5703125" style="1"/>
    <col min="3329" max="3329" width="20.85546875" style="1" customWidth="1"/>
    <col min="3330" max="3330" width="30" style="1" customWidth="1"/>
    <col min="3331" max="3331" width="9" style="1" bestFit="1" customWidth="1"/>
    <col min="3332" max="3332" width="8.42578125" style="1" bestFit="1" customWidth="1"/>
    <col min="3333" max="3333" width="8.5703125" style="1" bestFit="1" customWidth="1"/>
    <col min="3334" max="3334" width="14.140625" style="1" bestFit="1" customWidth="1"/>
    <col min="3335" max="3335" width="8.5703125" style="1" bestFit="1" customWidth="1"/>
    <col min="3336" max="3336" width="14.140625" style="1" bestFit="1" customWidth="1"/>
    <col min="3337" max="3337" width="8.5703125" style="1" bestFit="1" customWidth="1"/>
    <col min="3338" max="3338" width="14.140625" style="1" bestFit="1" customWidth="1"/>
    <col min="3339" max="3339" width="8.5703125" style="1" bestFit="1" customWidth="1"/>
    <col min="3340" max="3340" width="14.140625" style="1" bestFit="1" customWidth="1"/>
    <col min="3341" max="3341" width="8.5703125" style="1" bestFit="1" customWidth="1"/>
    <col min="3342" max="3584" width="27.5703125" style="1"/>
    <col min="3585" max="3585" width="20.85546875" style="1" customWidth="1"/>
    <col min="3586" max="3586" width="30" style="1" customWidth="1"/>
    <col min="3587" max="3587" width="9" style="1" bestFit="1" customWidth="1"/>
    <col min="3588" max="3588" width="8.42578125" style="1" bestFit="1" customWidth="1"/>
    <col min="3589" max="3589" width="8.5703125" style="1" bestFit="1" customWidth="1"/>
    <col min="3590" max="3590" width="14.140625" style="1" bestFit="1" customWidth="1"/>
    <col min="3591" max="3591" width="8.5703125" style="1" bestFit="1" customWidth="1"/>
    <col min="3592" max="3592" width="14.140625" style="1" bestFit="1" customWidth="1"/>
    <col min="3593" max="3593" width="8.5703125" style="1" bestFit="1" customWidth="1"/>
    <col min="3594" max="3594" width="14.140625" style="1" bestFit="1" customWidth="1"/>
    <col min="3595" max="3595" width="8.5703125" style="1" bestFit="1" customWidth="1"/>
    <col min="3596" max="3596" width="14.140625" style="1" bestFit="1" customWidth="1"/>
    <col min="3597" max="3597" width="8.5703125" style="1" bestFit="1" customWidth="1"/>
    <col min="3598" max="3840" width="27.5703125" style="1"/>
    <col min="3841" max="3841" width="20.85546875" style="1" customWidth="1"/>
    <col min="3842" max="3842" width="30" style="1" customWidth="1"/>
    <col min="3843" max="3843" width="9" style="1" bestFit="1" customWidth="1"/>
    <col min="3844" max="3844" width="8.42578125" style="1" bestFit="1" customWidth="1"/>
    <col min="3845" max="3845" width="8.5703125" style="1" bestFit="1" customWidth="1"/>
    <col min="3846" max="3846" width="14.140625" style="1" bestFit="1" customWidth="1"/>
    <col min="3847" max="3847" width="8.5703125" style="1" bestFit="1" customWidth="1"/>
    <col min="3848" max="3848" width="14.140625" style="1" bestFit="1" customWidth="1"/>
    <col min="3849" max="3849" width="8.5703125" style="1" bestFit="1" customWidth="1"/>
    <col min="3850" max="3850" width="14.140625" style="1" bestFit="1" customWidth="1"/>
    <col min="3851" max="3851" width="8.5703125" style="1" bestFit="1" customWidth="1"/>
    <col min="3852" max="3852" width="14.140625" style="1" bestFit="1" customWidth="1"/>
    <col min="3853" max="3853" width="8.5703125" style="1" bestFit="1" customWidth="1"/>
    <col min="3854" max="4096" width="27.5703125" style="1"/>
    <col min="4097" max="4097" width="20.85546875" style="1" customWidth="1"/>
    <col min="4098" max="4098" width="30" style="1" customWidth="1"/>
    <col min="4099" max="4099" width="9" style="1" bestFit="1" customWidth="1"/>
    <col min="4100" max="4100" width="8.42578125" style="1" bestFit="1" customWidth="1"/>
    <col min="4101" max="4101" width="8.5703125" style="1" bestFit="1" customWidth="1"/>
    <col min="4102" max="4102" width="14.140625" style="1" bestFit="1" customWidth="1"/>
    <col min="4103" max="4103" width="8.5703125" style="1" bestFit="1" customWidth="1"/>
    <col min="4104" max="4104" width="14.140625" style="1" bestFit="1" customWidth="1"/>
    <col min="4105" max="4105" width="8.5703125" style="1" bestFit="1" customWidth="1"/>
    <col min="4106" max="4106" width="14.140625" style="1" bestFit="1" customWidth="1"/>
    <col min="4107" max="4107" width="8.5703125" style="1" bestFit="1" customWidth="1"/>
    <col min="4108" max="4108" width="14.140625" style="1" bestFit="1" customWidth="1"/>
    <col min="4109" max="4109" width="8.5703125" style="1" bestFit="1" customWidth="1"/>
    <col min="4110" max="4352" width="27.5703125" style="1"/>
    <col min="4353" max="4353" width="20.85546875" style="1" customWidth="1"/>
    <col min="4354" max="4354" width="30" style="1" customWidth="1"/>
    <col min="4355" max="4355" width="9" style="1" bestFit="1" customWidth="1"/>
    <col min="4356" max="4356" width="8.42578125" style="1" bestFit="1" customWidth="1"/>
    <col min="4357" max="4357" width="8.5703125" style="1" bestFit="1" customWidth="1"/>
    <col min="4358" max="4358" width="14.140625" style="1" bestFit="1" customWidth="1"/>
    <col min="4359" max="4359" width="8.5703125" style="1" bestFit="1" customWidth="1"/>
    <col min="4360" max="4360" width="14.140625" style="1" bestFit="1" customWidth="1"/>
    <col min="4361" max="4361" width="8.5703125" style="1" bestFit="1" customWidth="1"/>
    <col min="4362" max="4362" width="14.140625" style="1" bestFit="1" customWidth="1"/>
    <col min="4363" max="4363" width="8.5703125" style="1" bestFit="1" customWidth="1"/>
    <col min="4364" max="4364" width="14.140625" style="1" bestFit="1" customWidth="1"/>
    <col min="4365" max="4365" width="8.5703125" style="1" bestFit="1" customWidth="1"/>
    <col min="4366" max="4608" width="27.5703125" style="1"/>
    <col min="4609" max="4609" width="20.85546875" style="1" customWidth="1"/>
    <col min="4610" max="4610" width="30" style="1" customWidth="1"/>
    <col min="4611" max="4611" width="9" style="1" bestFit="1" customWidth="1"/>
    <col min="4612" max="4612" width="8.42578125" style="1" bestFit="1" customWidth="1"/>
    <col min="4613" max="4613" width="8.5703125" style="1" bestFit="1" customWidth="1"/>
    <col min="4614" max="4614" width="14.140625" style="1" bestFit="1" customWidth="1"/>
    <col min="4615" max="4615" width="8.5703125" style="1" bestFit="1" customWidth="1"/>
    <col min="4616" max="4616" width="14.140625" style="1" bestFit="1" customWidth="1"/>
    <col min="4617" max="4617" width="8.5703125" style="1" bestFit="1" customWidth="1"/>
    <col min="4618" max="4618" width="14.140625" style="1" bestFit="1" customWidth="1"/>
    <col min="4619" max="4619" width="8.5703125" style="1" bestFit="1" customWidth="1"/>
    <col min="4620" max="4620" width="14.140625" style="1" bestFit="1" customWidth="1"/>
    <col min="4621" max="4621" width="8.5703125" style="1" bestFit="1" customWidth="1"/>
    <col min="4622" max="4864" width="27.5703125" style="1"/>
    <col min="4865" max="4865" width="20.85546875" style="1" customWidth="1"/>
    <col min="4866" max="4866" width="30" style="1" customWidth="1"/>
    <col min="4867" max="4867" width="9" style="1" bestFit="1" customWidth="1"/>
    <col min="4868" max="4868" width="8.42578125" style="1" bestFit="1" customWidth="1"/>
    <col min="4869" max="4869" width="8.5703125" style="1" bestFit="1" customWidth="1"/>
    <col min="4870" max="4870" width="14.140625" style="1" bestFit="1" customWidth="1"/>
    <col min="4871" max="4871" width="8.5703125" style="1" bestFit="1" customWidth="1"/>
    <col min="4872" max="4872" width="14.140625" style="1" bestFit="1" customWidth="1"/>
    <col min="4873" max="4873" width="8.5703125" style="1" bestFit="1" customWidth="1"/>
    <col min="4874" max="4874" width="14.140625" style="1" bestFit="1" customWidth="1"/>
    <col min="4875" max="4875" width="8.5703125" style="1" bestFit="1" customWidth="1"/>
    <col min="4876" max="4876" width="14.140625" style="1" bestFit="1" customWidth="1"/>
    <col min="4877" max="4877" width="8.5703125" style="1" bestFit="1" customWidth="1"/>
    <col min="4878" max="5120" width="27.5703125" style="1"/>
    <col min="5121" max="5121" width="20.85546875" style="1" customWidth="1"/>
    <col min="5122" max="5122" width="30" style="1" customWidth="1"/>
    <col min="5123" max="5123" width="9" style="1" bestFit="1" customWidth="1"/>
    <col min="5124" max="5124" width="8.42578125" style="1" bestFit="1" customWidth="1"/>
    <col min="5125" max="5125" width="8.5703125" style="1" bestFit="1" customWidth="1"/>
    <col min="5126" max="5126" width="14.140625" style="1" bestFit="1" customWidth="1"/>
    <col min="5127" max="5127" width="8.5703125" style="1" bestFit="1" customWidth="1"/>
    <col min="5128" max="5128" width="14.140625" style="1" bestFit="1" customWidth="1"/>
    <col min="5129" max="5129" width="8.5703125" style="1" bestFit="1" customWidth="1"/>
    <col min="5130" max="5130" width="14.140625" style="1" bestFit="1" customWidth="1"/>
    <col min="5131" max="5131" width="8.5703125" style="1" bestFit="1" customWidth="1"/>
    <col min="5132" max="5132" width="14.140625" style="1" bestFit="1" customWidth="1"/>
    <col min="5133" max="5133" width="8.5703125" style="1" bestFit="1" customWidth="1"/>
    <col min="5134" max="5376" width="27.5703125" style="1"/>
    <col min="5377" max="5377" width="20.85546875" style="1" customWidth="1"/>
    <col min="5378" max="5378" width="30" style="1" customWidth="1"/>
    <col min="5379" max="5379" width="9" style="1" bestFit="1" customWidth="1"/>
    <col min="5380" max="5380" width="8.42578125" style="1" bestFit="1" customWidth="1"/>
    <col min="5381" max="5381" width="8.5703125" style="1" bestFit="1" customWidth="1"/>
    <col min="5382" max="5382" width="14.140625" style="1" bestFit="1" customWidth="1"/>
    <col min="5383" max="5383" width="8.5703125" style="1" bestFit="1" customWidth="1"/>
    <col min="5384" max="5384" width="14.140625" style="1" bestFit="1" customWidth="1"/>
    <col min="5385" max="5385" width="8.5703125" style="1" bestFit="1" customWidth="1"/>
    <col min="5386" max="5386" width="14.140625" style="1" bestFit="1" customWidth="1"/>
    <col min="5387" max="5387" width="8.5703125" style="1" bestFit="1" customWidth="1"/>
    <col min="5388" max="5388" width="14.140625" style="1" bestFit="1" customWidth="1"/>
    <col min="5389" max="5389" width="8.5703125" style="1" bestFit="1" customWidth="1"/>
    <col min="5390" max="5632" width="27.5703125" style="1"/>
    <col min="5633" max="5633" width="20.85546875" style="1" customWidth="1"/>
    <col min="5634" max="5634" width="30" style="1" customWidth="1"/>
    <col min="5635" max="5635" width="9" style="1" bestFit="1" customWidth="1"/>
    <col min="5636" max="5636" width="8.42578125" style="1" bestFit="1" customWidth="1"/>
    <col min="5637" max="5637" width="8.5703125" style="1" bestFit="1" customWidth="1"/>
    <col min="5638" max="5638" width="14.140625" style="1" bestFit="1" customWidth="1"/>
    <col min="5639" max="5639" width="8.5703125" style="1" bestFit="1" customWidth="1"/>
    <col min="5640" max="5640" width="14.140625" style="1" bestFit="1" customWidth="1"/>
    <col min="5641" max="5641" width="8.5703125" style="1" bestFit="1" customWidth="1"/>
    <col min="5642" max="5642" width="14.140625" style="1" bestFit="1" customWidth="1"/>
    <col min="5643" max="5643" width="8.5703125" style="1" bestFit="1" customWidth="1"/>
    <col min="5644" max="5644" width="14.140625" style="1" bestFit="1" customWidth="1"/>
    <col min="5645" max="5645" width="8.5703125" style="1" bestFit="1" customWidth="1"/>
    <col min="5646" max="5888" width="27.5703125" style="1"/>
    <col min="5889" max="5889" width="20.85546875" style="1" customWidth="1"/>
    <col min="5890" max="5890" width="30" style="1" customWidth="1"/>
    <col min="5891" max="5891" width="9" style="1" bestFit="1" customWidth="1"/>
    <col min="5892" max="5892" width="8.42578125" style="1" bestFit="1" customWidth="1"/>
    <col min="5893" max="5893" width="8.5703125" style="1" bestFit="1" customWidth="1"/>
    <col min="5894" max="5894" width="14.140625" style="1" bestFit="1" customWidth="1"/>
    <col min="5895" max="5895" width="8.5703125" style="1" bestFit="1" customWidth="1"/>
    <col min="5896" max="5896" width="14.140625" style="1" bestFit="1" customWidth="1"/>
    <col min="5897" max="5897" width="8.5703125" style="1" bestFit="1" customWidth="1"/>
    <col min="5898" max="5898" width="14.140625" style="1" bestFit="1" customWidth="1"/>
    <col min="5899" max="5899" width="8.5703125" style="1" bestFit="1" customWidth="1"/>
    <col min="5900" max="5900" width="14.140625" style="1" bestFit="1" customWidth="1"/>
    <col min="5901" max="5901" width="8.5703125" style="1" bestFit="1" customWidth="1"/>
    <col min="5902" max="6144" width="27.5703125" style="1"/>
    <col min="6145" max="6145" width="20.85546875" style="1" customWidth="1"/>
    <col min="6146" max="6146" width="30" style="1" customWidth="1"/>
    <col min="6147" max="6147" width="9" style="1" bestFit="1" customWidth="1"/>
    <col min="6148" max="6148" width="8.42578125" style="1" bestFit="1" customWidth="1"/>
    <col min="6149" max="6149" width="8.5703125" style="1" bestFit="1" customWidth="1"/>
    <col min="6150" max="6150" width="14.140625" style="1" bestFit="1" customWidth="1"/>
    <col min="6151" max="6151" width="8.5703125" style="1" bestFit="1" customWidth="1"/>
    <col min="6152" max="6152" width="14.140625" style="1" bestFit="1" customWidth="1"/>
    <col min="6153" max="6153" width="8.5703125" style="1" bestFit="1" customWidth="1"/>
    <col min="6154" max="6154" width="14.140625" style="1" bestFit="1" customWidth="1"/>
    <col min="6155" max="6155" width="8.5703125" style="1" bestFit="1" customWidth="1"/>
    <col min="6156" max="6156" width="14.140625" style="1" bestFit="1" customWidth="1"/>
    <col min="6157" max="6157" width="8.5703125" style="1" bestFit="1" customWidth="1"/>
    <col min="6158" max="6400" width="27.5703125" style="1"/>
    <col min="6401" max="6401" width="20.85546875" style="1" customWidth="1"/>
    <col min="6402" max="6402" width="30" style="1" customWidth="1"/>
    <col min="6403" max="6403" width="9" style="1" bestFit="1" customWidth="1"/>
    <col min="6404" max="6404" width="8.42578125" style="1" bestFit="1" customWidth="1"/>
    <col min="6405" max="6405" width="8.5703125" style="1" bestFit="1" customWidth="1"/>
    <col min="6406" max="6406" width="14.140625" style="1" bestFit="1" customWidth="1"/>
    <col min="6407" max="6407" width="8.5703125" style="1" bestFit="1" customWidth="1"/>
    <col min="6408" max="6408" width="14.140625" style="1" bestFit="1" customWidth="1"/>
    <col min="6409" max="6409" width="8.5703125" style="1" bestFit="1" customWidth="1"/>
    <col min="6410" max="6410" width="14.140625" style="1" bestFit="1" customWidth="1"/>
    <col min="6411" max="6411" width="8.5703125" style="1" bestFit="1" customWidth="1"/>
    <col min="6412" max="6412" width="14.140625" style="1" bestFit="1" customWidth="1"/>
    <col min="6413" max="6413" width="8.5703125" style="1" bestFit="1" customWidth="1"/>
    <col min="6414" max="6656" width="27.5703125" style="1"/>
    <col min="6657" max="6657" width="20.85546875" style="1" customWidth="1"/>
    <col min="6658" max="6658" width="30" style="1" customWidth="1"/>
    <col min="6659" max="6659" width="9" style="1" bestFit="1" customWidth="1"/>
    <col min="6660" max="6660" width="8.42578125" style="1" bestFit="1" customWidth="1"/>
    <col min="6661" max="6661" width="8.5703125" style="1" bestFit="1" customWidth="1"/>
    <col min="6662" max="6662" width="14.140625" style="1" bestFit="1" customWidth="1"/>
    <col min="6663" max="6663" width="8.5703125" style="1" bestFit="1" customWidth="1"/>
    <col min="6664" max="6664" width="14.140625" style="1" bestFit="1" customWidth="1"/>
    <col min="6665" max="6665" width="8.5703125" style="1" bestFit="1" customWidth="1"/>
    <col min="6666" max="6666" width="14.140625" style="1" bestFit="1" customWidth="1"/>
    <col min="6667" max="6667" width="8.5703125" style="1" bestFit="1" customWidth="1"/>
    <col min="6668" max="6668" width="14.140625" style="1" bestFit="1" customWidth="1"/>
    <col min="6669" max="6669" width="8.5703125" style="1" bestFit="1" customWidth="1"/>
    <col min="6670" max="6912" width="27.5703125" style="1"/>
    <col min="6913" max="6913" width="20.85546875" style="1" customWidth="1"/>
    <col min="6914" max="6914" width="30" style="1" customWidth="1"/>
    <col min="6915" max="6915" width="9" style="1" bestFit="1" customWidth="1"/>
    <col min="6916" max="6916" width="8.42578125" style="1" bestFit="1" customWidth="1"/>
    <col min="6917" max="6917" width="8.5703125" style="1" bestFit="1" customWidth="1"/>
    <col min="6918" max="6918" width="14.140625" style="1" bestFit="1" customWidth="1"/>
    <col min="6919" max="6919" width="8.5703125" style="1" bestFit="1" customWidth="1"/>
    <col min="6920" max="6920" width="14.140625" style="1" bestFit="1" customWidth="1"/>
    <col min="6921" max="6921" width="8.5703125" style="1" bestFit="1" customWidth="1"/>
    <col min="6922" max="6922" width="14.140625" style="1" bestFit="1" customWidth="1"/>
    <col min="6923" max="6923" width="8.5703125" style="1" bestFit="1" customWidth="1"/>
    <col min="6924" max="6924" width="14.140625" style="1" bestFit="1" customWidth="1"/>
    <col min="6925" max="6925" width="8.5703125" style="1" bestFit="1" customWidth="1"/>
    <col min="6926" max="7168" width="27.5703125" style="1"/>
    <col min="7169" max="7169" width="20.85546875" style="1" customWidth="1"/>
    <col min="7170" max="7170" width="30" style="1" customWidth="1"/>
    <col min="7171" max="7171" width="9" style="1" bestFit="1" customWidth="1"/>
    <col min="7172" max="7172" width="8.42578125" style="1" bestFit="1" customWidth="1"/>
    <col min="7173" max="7173" width="8.5703125" style="1" bestFit="1" customWidth="1"/>
    <col min="7174" max="7174" width="14.140625" style="1" bestFit="1" customWidth="1"/>
    <col min="7175" max="7175" width="8.5703125" style="1" bestFit="1" customWidth="1"/>
    <col min="7176" max="7176" width="14.140625" style="1" bestFit="1" customWidth="1"/>
    <col min="7177" max="7177" width="8.5703125" style="1" bestFit="1" customWidth="1"/>
    <col min="7178" max="7178" width="14.140625" style="1" bestFit="1" customWidth="1"/>
    <col min="7179" max="7179" width="8.5703125" style="1" bestFit="1" customWidth="1"/>
    <col min="7180" max="7180" width="14.140625" style="1" bestFit="1" customWidth="1"/>
    <col min="7181" max="7181" width="8.5703125" style="1" bestFit="1" customWidth="1"/>
    <col min="7182" max="7424" width="27.5703125" style="1"/>
    <col min="7425" max="7425" width="20.85546875" style="1" customWidth="1"/>
    <col min="7426" max="7426" width="30" style="1" customWidth="1"/>
    <col min="7427" max="7427" width="9" style="1" bestFit="1" customWidth="1"/>
    <col min="7428" max="7428" width="8.42578125" style="1" bestFit="1" customWidth="1"/>
    <col min="7429" max="7429" width="8.5703125" style="1" bestFit="1" customWidth="1"/>
    <col min="7430" max="7430" width="14.140625" style="1" bestFit="1" customWidth="1"/>
    <col min="7431" max="7431" width="8.5703125" style="1" bestFit="1" customWidth="1"/>
    <col min="7432" max="7432" width="14.140625" style="1" bestFit="1" customWidth="1"/>
    <col min="7433" max="7433" width="8.5703125" style="1" bestFit="1" customWidth="1"/>
    <col min="7434" max="7434" width="14.140625" style="1" bestFit="1" customWidth="1"/>
    <col min="7435" max="7435" width="8.5703125" style="1" bestFit="1" customWidth="1"/>
    <col min="7436" max="7436" width="14.140625" style="1" bestFit="1" customWidth="1"/>
    <col min="7437" max="7437" width="8.5703125" style="1" bestFit="1" customWidth="1"/>
    <col min="7438" max="7680" width="27.5703125" style="1"/>
    <col min="7681" max="7681" width="20.85546875" style="1" customWidth="1"/>
    <col min="7682" max="7682" width="30" style="1" customWidth="1"/>
    <col min="7683" max="7683" width="9" style="1" bestFit="1" customWidth="1"/>
    <col min="7684" max="7684" width="8.42578125" style="1" bestFit="1" customWidth="1"/>
    <col min="7685" max="7685" width="8.5703125" style="1" bestFit="1" customWidth="1"/>
    <col min="7686" max="7686" width="14.140625" style="1" bestFit="1" customWidth="1"/>
    <col min="7687" max="7687" width="8.5703125" style="1" bestFit="1" customWidth="1"/>
    <col min="7688" max="7688" width="14.140625" style="1" bestFit="1" customWidth="1"/>
    <col min="7689" max="7689" width="8.5703125" style="1" bestFit="1" customWidth="1"/>
    <col min="7690" max="7690" width="14.140625" style="1" bestFit="1" customWidth="1"/>
    <col min="7691" max="7691" width="8.5703125" style="1" bestFit="1" customWidth="1"/>
    <col min="7692" max="7692" width="14.140625" style="1" bestFit="1" customWidth="1"/>
    <col min="7693" max="7693" width="8.5703125" style="1" bestFit="1" customWidth="1"/>
    <col min="7694" max="7936" width="27.5703125" style="1"/>
    <col min="7937" max="7937" width="20.85546875" style="1" customWidth="1"/>
    <col min="7938" max="7938" width="30" style="1" customWidth="1"/>
    <col min="7939" max="7939" width="9" style="1" bestFit="1" customWidth="1"/>
    <col min="7940" max="7940" width="8.42578125" style="1" bestFit="1" customWidth="1"/>
    <col min="7941" max="7941" width="8.5703125" style="1" bestFit="1" customWidth="1"/>
    <col min="7942" max="7942" width="14.140625" style="1" bestFit="1" customWidth="1"/>
    <col min="7943" max="7943" width="8.5703125" style="1" bestFit="1" customWidth="1"/>
    <col min="7944" max="7944" width="14.140625" style="1" bestFit="1" customWidth="1"/>
    <col min="7945" max="7945" width="8.5703125" style="1" bestFit="1" customWidth="1"/>
    <col min="7946" max="7946" width="14.140625" style="1" bestFit="1" customWidth="1"/>
    <col min="7947" max="7947" width="8.5703125" style="1" bestFit="1" customWidth="1"/>
    <col min="7948" max="7948" width="14.140625" style="1" bestFit="1" customWidth="1"/>
    <col min="7949" max="7949" width="8.5703125" style="1" bestFit="1" customWidth="1"/>
    <col min="7950" max="8192" width="27.5703125" style="1"/>
    <col min="8193" max="8193" width="20.85546875" style="1" customWidth="1"/>
    <col min="8194" max="8194" width="30" style="1" customWidth="1"/>
    <col min="8195" max="8195" width="9" style="1" bestFit="1" customWidth="1"/>
    <col min="8196" max="8196" width="8.42578125" style="1" bestFit="1" customWidth="1"/>
    <col min="8197" max="8197" width="8.5703125" style="1" bestFit="1" customWidth="1"/>
    <col min="8198" max="8198" width="14.140625" style="1" bestFit="1" customWidth="1"/>
    <col min="8199" max="8199" width="8.5703125" style="1" bestFit="1" customWidth="1"/>
    <col min="8200" max="8200" width="14.140625" style="1" bestFit="1" customWidth="1"/>
    <col min="8201" max="8201" width="8.5703125" style="1" bestFit="1" customWidth="1"/>
    <col min="8202" max="8202" width="14.140625" style="1" bestFit="1" customWidth="1"/>
    <col min="8203" max="8203" width="8.5703125" style="1" bestFit="1" customWidth="1"/>
    <col min="8204" max="8204" width="14.140625" style="1" bestFit="1" customWidth="1"/>
    <col min="8205" max="8205" width="8.5703125" style="1" bestFit="1" customWidth="1"/>
    <col min="8206" max="8448" width="27.5703125" style="1"/>
    <col min="8449" max="8449" width="20.85546875" style="1" customWidth="1"/>
    <col min="8450" max="8450" width="30" style="1" customWidth="1"/>
    <col min="8451" max="8451" width="9" style="1" bestFit="1" customWidth="1"/>
    <col min="8452" max="8452" width="8.42578125" style="1" bestFit="1" customWidth="1"/>
    <col min="8453" max="8453" width="8.5703125" style="1" bestFit="1" customWidth="1"/>
    <col min="8454" max="8454" width="14.140625" style="1" bestFit="1" customWidth="1"/>
    <col min="8455" max="8455" width="8.5703125" style="1" bestFit="1" customWidth="1"/>
    <col min="8456" max="8456" width="14.140625" style="1" bestFit="1" customWidth="1"/>
    <col min="8457" max="8457" width="8.5703125" style="1" bestFit="1" customWidth="1"/>
    <col min="8458" max="8458" width="14.140625" style="1" bestFit="1" customWidth="1"/>
    <col min="8459" max="8459" width="8.5703125" style="1" bestFit="1" customWidth="1"/>
    <col min="8460" max="8460" width="14.140625" style="1" bestFit="1" customWidth="1"/>
    <col min="8461" max="8461" width="8.5703125" style="1" bestFit="1" customWidth="1"/>
    <col min="8462" max="8704" width="27.5703125" style="1"/>
    <col min="8705" max="8705" width="20.85546875" style="1" customWidth="1"/>
    <col min="8706" max="8706" width="30" style="1" customWidth="1"/>
    <col min="8707" max="8707" width="9" style="1" bestFit="1" customWidth="1"/>
    <col min="8708" max="8708" width="8.42578125" style="1" bestFit="1" customWidth="1"/>
    <col min="8709" max="8709" width="8.5703125" style="1" bestFit="1" customWidth="1"/>
    <col min="8710" max="8710" width="14.140625" style="1" bestFit="1" customWidth="1"/>
    <col min="8711" max="8711" width="8.5703125" style="1" bestFit="1" customWidth="1"/>
    <col min="8712" max="8712" width="14.140625" style="1" bestFit="1" customWidth="1"/>
    <col min="8713" max="8713" width="8.5703125" style="1" bestFit="1" customWidth="1"/>
    <col min="8714" max="8714" width="14.140625" style="1" bestFit="1" customWidth="1"/>
    <col min="8715" max="8715" width="8.5703125" style="1" bestFit="1" customWidth="1"/>
    <col min="8716" max="8716" width="14.140625" style="1" bestFit="1" customWidth="1"/>
    <col min="8717" max="8717" width="8.5703125" style="1" bestFit="1" customWidth="1"/>
    <col min="8718" max="8960" width="27.5703125" style="1"/>
    <col min="8961" max="8961" width="20.85546875" style="1" customWidth="1"/>
    <col min="8962" max="8962" width="30" style="1" customWidth="1"/>
    <col min="8963" max="8963" width="9" style="1" bestFit="1" customWidth="1"/>
    <col min="8964" max="8964" width="8.42578125" style="1" bestFit="1" customWidth="1"/>
    <col min="8965" max="8965" width="8.5703125" style="1" bestFit="1" customWidth="1"/>
    <col min="8966" max="8966" width="14.140625" style="1" bestFit="1" customWidth="1"/>
    <col min="8967" max="8967" width="8.5703125" style="1" bestFit="1" customWidth="1"/>
    <col min="8968" max="8968" width="14.140625" style="1" bestFit="1" customWidth="1"/>
    <col min="8969" max="8969" width="8.5703125" style="1" bestFit="1" customWidth="1"/>
    <col min="8970" max="8970" width="14.140625" style="1" bestFit="1" customWidth="1"/>
    <col min="8971" max="8971" width="8.5703125" style="1" bestFit="1" customWidth="1"/>
    <col min="8972" max="8972" width="14.140625" style="1" bestFit="1" customWidth="1"/>
    <col min="8973" max="8973" width="8.5703125" style="1" bestFit="1" customWidth="1"/>
    <col min="8974" max="9216" width="27.5703125" style="1"/>
    <col min="9217" max="9217" width="20.85546875" style="1" customWidth="1"/>
    <col min="9218" max="9218" width="30" style="1" customWidth="1"/>
    <col min="9219" max="9219" width="9" style="1" bestFit="1" customWidth="1"/>
    <col min="9220" max="9220" width="8.42578125" style="1" bestFit="1" customWidth="1"/>
    <col min="9221" max="9221" width="8.5703125" style="1" bestFit="1" customWidth="1"/>
    <col min="9222" max="9222" width="14.140625" style="1" bestFit="1" customWidth="1"/>
    <col min="9223" max="9223" width="8.5703125" style="1" bestFit="1" customWidth="1"/>
    <col min="9224" max="9224" width="14.140625" style="1" bestFit="1" customWidth="1"/>
    <col min="9225" max="9225" width="8.5703125" style="1" bestFit="1" customWidth="1"/>
    <col min="9226" max="9226" width="14.140625" style="1" bestFit="1" customWidth="1"/>
    <col min="9227" max="9227" width="8.5703125" style="1" bestFit="1" customWidth="1"/>
    <col min="9228" max="9228" width="14.140625" style="1" bestFit="1" customWidth="1"/>
    <col min="9229" max="9229" width="8.5703125" style="1" bestFit="1" customWidth="1"/>
    <col min="9230" max="9472" width="27.5703125" style="1"/>
    <col min="9473" max="9473" width="20.85546875" style="1" customWidth="1"/>
    <col min="9474" max="9474" width="30" style="1" customWidth="1"/>
    <col min="9475" max="9475" width="9" style="1" bestFit="1" customWidth="1"/>
    <col min="9476" max="9476" width="8.42578125" style="1" bestFit="1" customWidth="1"/>
    <col min="9477" max="9477" width="8.5703125" style="1" bestFit="1" customWidth="1"/>
    <col min="9478" max="9478" width="14.140625" style="1" bestFit="1" customWidth="1"/>
    <col min="9479" max="9479" width="8.5703125" style="1" bestFit="1" customWidth="1"/>
    <col min="9480" max="9480" width="14.140625" style="1" bestFit="1" customWidth="1"/>
    <col min="9481" max="9481" width="8.5703125" style="1" bestFit="1" customWidth="1"/>
    <col min="9482" max="9482" width="14.140625" style="1" bestFit="1" customWidth="1"/>
    <col min="9483" max="9483" width="8.5703125" style="1" bestFit="1" customWidth="1"/>
    <col min="9484" max="9484" width="14.140625" style="1" bestFit="1" customWidth="1"/>
    <col min="9485" max="9485" width="8.5703125" style="1" bestFit="1" customWidth="1"/>
    <col min="9486" max="9728" width="27.5703125" style="1"/>
    <col min="9729" max="9729" width="20.85546875" style="1" customWidth="1"/>
    <col min="9730" max="9730" width="30" style="1" customWidth="1"/>
    <col min="9731" max="9731" width="9" style="1" bestFit="1" customWidth="1"/>
    <col min="9732" max="9732" width="8.42578125" style="1" bestFit="1" customWidth="1"/>
    <col min="9733" max="9733" width="8.5703125" style="1" bestFit="1" customWidth="1"/>
    <col min="9734" max="9734" width="14.140625" style="1" bestFit="1" customWidth="1"/>
    <col min="9735" max="9735" width="8.5703125" style="1" bestFit="1" customWidth="1"/>
    <col min="9736" max="9736" width="14.140625" style="1" bestFit="1" customWidth="1"/>
    <col min="9737" max="9737" width="8.5703125" style="1" bestFit="1" customWidth="1"/>
    <col min="9738" max="9738" width="14.140625" style="1" bestFit="1" customWidth="1"/>
    <col min="9739" max="9739" width="8.5703125" style="1" bestFit="1" customWidth="1"/>
    <col min="9740" max="9740" width="14.140625" style="1" bestFit="1" customWidth="1"/>
    <col min="9741" max="9741" width="8.5703125" style="1" bestFit="1" customWidth="1"/>
    <col min="9742" max="9984" width="27.5703125" style="1"/>
    <col min="9985" max="9985" width="20.85546875" style="1" customWidth="1"/>
    <col min="9986" max="9986" width="30" style="1" customWidth="1"/>
    <col min="9987" max="9987" width="9" style="1" bestFit="1" customWidth="1"/>
    <col min="9988" max="9988" width="8.42578125" style="1" bestFit="1" customWidth="1"/>
    <col min="9989" max="9989" width="8.5703125" style="1" bestFit="1" customWidth="1"/>
    <col min="9990" max="9990" width="14.140625" style="1" bestFit="1" customWidth="1"/>
    <col min="9991" max="9991" width="8.5703125" style="1" bestFit="1" customWidth="1"/>
    <col min="9992" max="9992" width="14.140625" style="1" bestFit="1" customWidth="1"/>
    <col min="9993" max="9993" width="8.5703125" style="1" bestFit="1" customWidth="1"/>
    <col min="9994" max="9994" width="14.140625" style="1" bestFit="1" customWidth="1"/>
    <col min="9995" max="9995" width="8.5703125" style="1" bestFit="1" customWidth="1"/>
    <col min="9996" max="9996" width="14.140625" style="1" bestFit="1" customWidth="1"/>
    <col min="9997" max="9997" width="8.5703125" style="1" bestFit="1" customWidth="1"/>
    <col min="9998" max="10240" width="27.5703125" style="1"/>
    <col min="10241" max="10241" width="20.85546875" style="1" customWidth="1"/>
    <col min="10242" max="10242" width="30" style="1" customWidth="1"/>
    <col min="10243" max="10243" width="9" style="1" bestFit="1" customWidth="1"/>
    <col min="10244" max="10244" width="8.42578125" style="1" bestFit="1" customWidth="1"/>
    <col min="10245" max="10245" width="8.5703125" style="1" bestFit="1" customWidth="1"/>
    <col min="10246" max="10246" width="14.140625" style="1" bestFit="1" customWidth="1"/>
    <col min="10247" max="10247" width="8.5703125" style="1" bestFit="1" customWidth="1"/>
    <col min="10248" max="10248" width="14.140625" style="1" bestFit="1" customWidth="1"/>
    <col min="10249" max="10249" width="8.5703125" style="1" bestFit="1" customWidth="1"/>
    <col min="10250" max="10250" width="14.140625" style="1" bestFit="1" customWidth="1"/>
    <col min="10251" max="10251" width="8.5703125" style="1" bestFit="1" customWidth="1"/>
    <col min="10252" max="10252" width="14.140625" style="1" bestFit="1" customWidth="1"/>
    <col min="10253" max="10253" width="8.5703125" style="1" bestFit="1" customWidth="1"/>
    <col min="10254" max="10496" width="27.5703125" style="1"/>
    <col min="10497" max="10497" width="20.85546875" style="1" customWidth="1"/>
    <col min="10498" max="10498" width="30" style="1" customWidth="1"/>
    <col min="10499" max="10499" width="9" style="1" bestFit="1" customWidth="1"/>
    <col min="10500" max="10500" width="8.42578125" style="1" bestFit="1" customWidth="1"/>
    <col min="10501" max="10501" width="8.5703125" style="1" bestFit="1" customWidth="1"/>
    <col min="10502" max="10502" width="14.140625" style="1" bestFit="1" customWidth="1"/>
    <col min="10503" max="10503" width="8.5703125" style="1" bestFit="1" customWidth="1"/>
    <col min="10504" max="10504" width="14.140625" style="1" bestFit="1" customWidth="1"/>
    <col min="10505" max="10505" width="8.5703125" style="1" bestFit="1" customWidth="1"/>
    <col min="10506" max="10506" width="14.140625" style="1" bestFit="1" customWidth="1"/>
    <col min="10507" max="10507" width="8.5703125" style="1" bestFit="1" customWidth="1"/>
    <col min="10508" max="10508" width="14.140625" style="1" bestFit="1" customWidth="1"/>
    <col min="10509" max="10509" width="8.5703125" style="1" bestFit="1" customWidth="1"/>
    <col min="10510" max="10752" width="27.5703125" style="1"/>
    <col min="10753" max="10753" width="20.85546875" style="1" customWidth="1"/>
    <col min="10754" max="10754" width="30" style="1" customWidth="1"/>
    <col min="10755" max="10755" width="9" style="1" bestFit="1" customWidth="1"/>
    <col min="10756" max="10756" width="8.42578125" style="1" bestFit="1" customWidth="1"/>
    <col min="10757" max="10757" width="8.5703125" style="1" bestFit="1" customWidth="1"/>
    <col min="10758" max="10758" width="14.140625" style="1" bestFit="1" customWidth="1"/>
    <col min="10759" max="10759" width="8.5703125" style="1" bestFit="1" customWidth="1"/>
    <col min="10760" max="10760" width="14.140625" style="1" bestFit="1" customWidth="1"/>
    <col min="10761" max="10761" width="8.5703125" style="1" bestFit="1" customWidth="1"/>
    <col min="10762" max="10762" width="14.140625" style="1" bestFit="1" customWidth="1"/>
    <col min="10763" max="10763" width="8.5703125" style="1" bestFit="1" customWidth="1"/>
    <col min="10764" max="10764" width="14.140625" style="1" bestFit="1" customWidth="1"/>
    <col min="10765" max="10765" width="8.5703125" style="1" bestFit="1" customWidth="1"/>
    <col min="10766" max="11008" width="27.5703125" style="1"/>
    <col min="11009" max="11009" width="20.85546875" style="1" customWidth="1"/>
    <col min="11010" max="11010" width="30" style="1" customWidth="1"/>
    <col min="11011" max="11011" width="9" style="1" bestFit="1" customWidth="1"/>
    <col min="11012" max="11012" width="8.42578125" style="1" bestFit="1" customWidth="1"/>
    <col min="11013" max="11013" width="8.5703125" style="1" bestFit="1" customWidth="1"/>
    <col min="11014" max="11014" width="14.140625" style="1" bestFit="1" customWidth="1"/>
    <col min="11015" max="11015" width="8.5703125" style="1" bestFit="1" customWidth="1"/>
    <col min="11016" max="11016" width="14.140625" style="1" bestFit="1" customWidth="1"/>
    <col min="11017" max="11017" width="8.5703125" style="1" bestFit="1" customWidth="1"/>
    <col min="11018" max="11018" width="14.140625" style="1" bestFit="1" customWidth="1"/>
    <col min="11019" max="11019" width="8.5703125" style="1" bestFit="1" customWidth="1"/>
    <col min="11020" max="11020" width="14.140625" style="1" bestFit="1" customWidth="1"/>
    <col min="11021" max="11021" width="8.5703125" style="1" bestFit="1" customWidth="1"/>
    <col min="11022" max="11264" width="27.5703125" style="1"/>
    <col min="11265" max="11265" width="20.85546875" style="1" customWidth="1"/>
    <col min="11266" max="11266" width="30" style="1" customWidth="1"/>
    <col min="11267" max="11267" width="9" style="1" bestFit="1" customWidth="1"/>
    <col min="11268" max="11268" width="8.42578125" style="1" bestFit="1" customWidth="1"/>
    <col min="11269" max="11269" width="8.5703125" style="1" bestFit="1" customWidth="1"/>
    <col min="11270" max="11270" width="14.140625" style="1" bestFit="1" customWidth="1"/>
    <col min="11271" max="11271" width="8.5703125" style="1" bestFit="1" customWidth="1"/>
    <col min="11272" max="11272" width="14.140625" style="1" bestFit="1" customWidth="1"/>
    <col min="11273" max="11273" width="8.5703125" style="1" bestFit="1" customWidth="1"/>
    <col min="11274" max="11274" width="14.140625" style="1" bestFit="1" customWidth="1"/>
    <col min="11275" max="11275" width="8.5703125" style="1" bestFit="1" customWidth="1"/>
    <col min="11276" max="11276" width="14.140625" style="1" bestFit="1" customWidth="1"/>
    <col min="11277" max="11277" width="8.5703125" style="1" bestFit="1" customWidth="1"/>
    <col min="11278" max="11520" width="27.5703125" style="1"/>
    <col min="11521" max="11521" width="20.85546875" style="1" customWidth="1"/>
    <col min="11522" max="11522" width="30" style="1" customWidth="1"/>
    <col min="11523" max="11523" width="9" style="1" bestFit="1" customWidth="1"/>
    <col min="11524" max="11524" width="8.42578125" style="1" bestFit="1" customWidth="1"/>
    <col min="11525" max="11525" width="8.5703125" style="1" bestFit="1" customWidth="1"/>
    <col min="11526" max="11526" width="14.140625" style="1" bestFit="1" customWidth="1"/>
    <col min="11527" max="11527" width="8.5703125" style="1" bestFit="1" customWidth="1"/>
    <col min="11528" max="11528" width="14.140625" style="1" bestFit="1" customWidth="1"/>
    <col min="11529" max="11529" width="8.5703125" style="1" bestFit="1" customWidth="1"/>
    <col min="11530" max="11530" width="14.140625" style="1" bestFit="1" customWidth="1"/>
    <col min="11531" max="11531" width="8.5703125" style="1" bestFit="1" customWidth="1"/>
    <col min="11532" max="11532" width="14.140625" style="1" bestFit="1" customWidth="1"/>
    <col min="11533" max="11533" width="8.5703125" style="1" bestFit="1" customWidth="1"/>
    <col min="11534" max="11776" width="27.5703125" style="1"/>
    <col min="11777" max="11777" width="20.85546875" style="1" customWidth="1"/>
    <col min="11778" max="11778" width="30" style="1" customWidth="1"/>
    <col min="11779" max="11779" width="9" style="1" bestFit="1" customWidth="1"/>
    <col min="11780" max="11780" width="8.42578125" style="1" bestFit="1" customWidth="1"/>
    <col min="11781" max="11781" width="8.5703125" style="1" bestFit="1" customWidth="1"/>
    <col min="11782" max="11782" width="14.140625" style="1" bestFit="1" customWidth="1"/>
    <col min="11783" max="11783" width="8.5703125" style="1" bestFit="1" customWidth="1"/>
    <col min="11784" max="11784" width="14.140625" style="1" bestFit="1" customWidth="1"/>
    <col min="11785" max="11785" width="8.5703125" style="1" bestFit="1" customWidth="1"/>
    <col min="11786" max="11786" width="14.140625" style="1" bestFit="1" customWidth="1"/>
    <col min="11787" max="11787" width="8.5703125" style="1" bestFit="1" customWidth="1"/>
    <col min="11788" max="11788" width="14.140625" style="1" bestFit="1" customWidth="1"/>
    <col min="11789" max="11789" width="8.5703125" style="1" bestFit="1" customWidth="1"/>
    <col min="11790" max="12032" width="27.5703125" style="1"/>
    <col min="12033" max="12033" width="20.85546875" style="1" customWidth="1"/>
    <col min="12034" max="12034" width="30" style="1" customWidth="1"/>
    <col min="12035" max="12035" width="9" style="1" bestFit="1" customWidth="1"/>
    <col min="12036" max="12036" width="8.42578125" style="1" bestFit="1" customWidth="1"/>
    <col min="12037" max="12037" width="8.5703125" style="1" bestFit="1" customWidth="1"/>
    <col min="12038" max="12038" width="14.140625" style="1" bestFit="1" customWidth="1"/>
    <col min="12039" max="12039" width="8.5703125" style="1" bestFit="1" customWidth="1"/>
    <col min="12040" max="12040" width="14.140625" style="1" bestFit="1" customWidth="1"/>
    <col min="12041" max="12041" width="8.5703125" style="1" bestFit="1" customWidth="1"/>
    <col min="12042" max="12042" width="14.140625" style="1" bestFit="1" customWidth="1"/>
    <col min="12043" max="12043" width="8.5703125" style="1" bestFit="1" customWidth="1"/>
    <col min="12044" max="12044" width="14.140625" style="1" bestFit="1" customWidth="1"/>
    <col min="12045" max="12045" width="8.5703125" style="1" bestFit="1" customWidth="1"/>
    <col min="12046" max="12288" width="27.5703125" style="1"/>
    <col min="12289" max="12289" width="20.85546875" style="1" customWidth="1"/>
    <col min="12290" max="12290" width="30" style="1" customWidth="1"/>
    <col min="12291" max="12291" width="9" style="1" bestFit="1" customWidth="1"/>
    <col min="12292" max="12292" width="8.42578125" style="1" bestFit="1" customWidth="1"/>
    <col min="12293" max="12293" width="8.5703125" style="1" bestFit="1" customWidth="1"/>
    <col min="12294" max="12294" width="14.140625" style="1" bestFit="1" customWidth="1"/>
    <col min="12295" max="12295" width="8.5703125" style="1" bestFit="1" customWidth="1"/>
    <col min="12296" max="12296" width="14.140625" style="1" bestFit="1" customWidth="1"/>
    <col min="12297" max="12297" width="8.5703125" style="1" bestFit="1" customWidth="1"/>
    <col min="12298" max="12298" width="14.140625" style="1" bestFit="1" customWidth="1"/>
    <col min="12299" max="12299" width="8.5703125" style="1" bestFit="1" customWidth="1"/>
    <col min="12300" max="12300" width="14.140625" style="1" bestFit="1" customWidth="1"/>
    <col min="12301" max="12301" width="8.5703125" style="1" bestFit="1" customWidth="1"/>
    <col min="12302" max="12544" width="27.5703125" style="1"/>
    <col min="12545" max="12545" width="20.85546875" style="1" customWidth="1"/>
    <col min="12546" max="12546" width="30" style="1" customWidth="1"/>
    <col min="12547" max="12547" width="9" style="1" bestFit="1" customWidth="1"/>
    <col min="12548" max="12548" width="8.42578125" style="1" bestFit="1" customWidth="1"/>
    <col min="12549" max="12549" width="8.5703125" style="1" bestFit="1" customWidth="1"/>
    <col min="12550" max="12550" width="14.140625" style="1" bestFit="1" customWidth="1"/>
    <col min="12551" max="12551" width="8.5703125" style="1" bestFit="1" customWidth="1"/>
    <col min="12552" max="12552" width="14.140625" style="1" bestFit="1" customWidth="1"/>
    <col min="12553" max="12553" width="8.5703125" style="1" bestFit="1" customWidth="1"/>
    <col min="12554" max="12554" width="14.140625" style="1" bestFit="1" customWidth="1"/>
    <col min="12555" max="12555" width="8.5703125" style="1" bestFit="1" customWidth="1"/>
    <col min="12556" max="12556" width="14.140625" style="1" bestFit="1" customWidth="1"/>
    <col min="12557" max="12557" width="8.5703125" style="1" bestFit="1" customWidth="1"/>
    <col min="12558" max="12800" width="27.5703125" style="1"/>
    <col min="12801" max="12801" width="20.85546875" style="1" customWidth="1"/>
    <col min="12802" max="12802" width="30" style="1" customWidth="1"/>
    <col min="12803" max="12803" width="9" style="1" bestFit="1" customWidth="1"/>
    <col min="12804" max="12804" width="8.42578125" style="1" bestFit="1" customWidth="1"/>
    <col min="12805" max="12805" width="8.5703125" style="1" bestFit="1" customWidth="1"/>
    <col min="12806" max="12806" width="14.140625" style="1" bestFit="1" customWidth="1"/>
    <col min="12807" max="12807" width="8.5703125" style="1" bestFit="1" customWidth="1"/>
    <col min="12808" max="12808" width="14.140625" style="1" bestFit="1" customWidth="1"/>
    <col min="12809" max="12809" width="8.5703125" style="1" bestFit="1" customWidth="1"/>
    <col min="12810" max="12810" width="14.140625" style="1" bestFit="1" customWidth="1"/>
    <col min="12811" max="12811" width="8.5703125" style="1" bestFit="1" customWidth="1"/>
    <col min="12812" max="12812" width="14.140625" style="1" bestFit="1" customWidth="1"/>
    <col min="12813" max="12813" width="8.5703125" style="1" bestFit="1" customWidth="1"/>
    <col min="12814" max="13056" width="27.5703125" style="1"/>
    <col min="13057" max="13057" width="20.85546875" style="1" customWidth="1"/>
    <col min="13058" max="13058" width="30" style="1" customWidth="1"/>
    <col min="13059" max="13059" width="9" style="1" bestFit="1" customWidth="1"/>
    <col min="13060" max="13060" width="8.42578125" style="1" bestFit="1" customWidth="1"/>
    <col min="13061" max="13061" width="8.5703125" style="1" bestFit="1" customWidth="1"/>
    <col min="13062" max="13062" width="14.140625" style="1" bestFit="1" customWidth="1"/>
    <col min="13063" max="13063" width="8.5703125" style="1" bestFit="1" customWidth="1"/>
    <col min="13064" max="13064" width="14.140625" style="1" bestFit="1" customWidth="1"/>
    <col min="13065" max="13065" width="8.5703125" style="1" bestFit="1" customWidth="1"/>
    <col min="13066" max="13066" width="14.140625" style="1" bestFit="1" customWidth="1"/>
    <col min="13067" max="13067" width="8.5703125" style="1" bestFit="1" customWidth="1"/>
    <col min="13068" max="13068" width="14.140625" style="1" bestFit="1" customWidth="1"/>
    <col min="13069" max="13069" width="8.5703125" style="1" bestFit="1" customWidth="1"/>
    <col min="13070" max="13312" width="27.5703125" style="1"/>
    <col min="13313" max="13313" width="20.85546875" style="1" customWidth="1"/>
    <col min="13314" max="13314" width="30" style="1" customWidth="1"/>
    <col min="13315" max="13315" width="9" style="1" bestFit="1" customWidth="1"/>
    <col min="13316" max="13316" width="8.42578125" style="1" bestFit="1" customWidth="1"/>
    <col min="13317" max="13317" width="8.5703125" style="1" bestFit="1" customWidth="1"/>
    <col min="13318" max="13318" width="14.140625" style="1" bestFit="1" customWidth="1"/>
    <col min="13319" max="13319" width="8.5703125" style="1" bestFit="1" customWidth="1"/>
    <col min="13320" max="13320" width="14.140625" style="1" bestFit="1" customWidth="1"/>
    <col min="13321" max="13321" width="8.5703125" style="1" bestFit="1" customWidth="1"/>
    <col min="13322" max="13322" width="14.140625" style="1" bestFit="1" customWidth="1"/>
    <col min="13323" max="13323" width="8.5703125" style="1" bestFit="1" customWidth="1"/>
    <col min="13324" max="13324" width="14.140625" style="1" bestFit="1" customWidth="1"/>
    <col min="13325" max="13325" width="8.5703125" style="1" bestFit="1" customWidth="1"/>
    <col min="13326" max="13568" width="27.5703125" style="1"/>
    <col min="13569" max="13569" width="20.85546875" style="1" customWidth="1"/>
    <col min="13570" max="13570" width="30" style="1" customWidth="1"/>
    <col min="13571" max="13571" width="9" style="1" bestFit="1" customWidth="1"/>
    <col min="13572" max="13572" width="8.42578125" style="1" bestFit="1" customWidth="1"/>
    <col min="13573" max="13573" width="8.5703125" style="1" bestFit="1" customWidth="1"/>
    <col min="13574" max="13574" width="14.140625" style="1" bestFit="1" customWidth="1"/>
    <col min="13575" max="13575" width="8.5703125" style="1" bestFit="1" customWidth="1"/>
    <col min="13576" max="13576" width="14.140625" style="1" bestFit="1" customWidth="1"/>
    <col min="13577" max="13577" width="8.5703125" style="1" bestFit="1" customWidth="1"/>
    <col min="13578" max="13578" width="14.140625" style="1" bestFit="1" customWidth="1"/>
    <col min="13579" max="13579" width="8.5703125" style="1" bestFit="1" customWidth="1"/>
    <col min="13580" max="13580" width="14.140625" style="1" bestFit="1" customWidth="1"/>
    <col min="13581" max="13581" width="8.5703125" style="1" bestFit="1" customWidth="1"/>
    <col min="13582" max="13824" width="27.5703125" style="1"/>
    <col min="13825" max="13825" width="20.85546875" style="1" customWidth="1"/>
    <col min="13826" max="13826" width="30" style="1" customWidth="1"/>
    <col min="13827" max="13827" width="9" style="1" bestFit="1" customWidth="1"/>
    <col min="13828" max="13828" width="8.42578125" style="1" bestFit="1" customWidth="1"/>
    <col min="13829" max="13829" width="8.5703125" style="1" bestFit="1" customWidth="1"/>
    <col min="13830" max="13830" width="14.140625" style="1" bestFit="1" customWidth="1"/>
    <col min="13831" max="13831" width="8.5703125" style="1" bestFit="1" customWidth="1"/>
    <col min="13832" max="13832" width="14.140625" style="1" bestFit="1" customWidth="1"/>
    <col min="13833" max="13833" width="8.5703125" style="1" bestFit="1" customWidth="1"/>
    <col min="13834" max="13834" width="14.140625" style="1" bestFit="1" customWidth="1"/>
    <col min="13835" max="13835" width="8.5703125" style="1" bestFit="1" customWidth="1"/>
    <col min="13836" max="13836" width="14.140625" style="1" bestFit="1" customWidth="1"/>
    <col min="13837" max="13837" width="8.5703125" style="1" bestFit="1" customWidth="1"/>
    <col min="13838" max="14080" width="27.5703125" style="1"/>
    <col min="14081" max="14081" width="20.85546875" style="1" customWidth="1"/>
    <col min="14082" max="14082" width="30" style="1" customWidth="1"/>
    <col min="14083" max="14083" width="9" style="1" bestFit="1" customWidth="1"/>
    <col min="14084" max="14084" width="8.42578125" style="1" bestFit="1" customWidth="1"/>
    <col min="14085" max="14085" width="8.5703125" style="1" bestFit="1" customWidth="1"/>
    <col min="14086" max="14086" width="14.140625" style="1" bestFit="1" customWidth="1"/>
    <col min="14087" max="14087" width="8.5703125" style="1" bestFit="1" customWidth="1"/>
    <col min="14088" max="14088" width="14.140625" style="1" bestFit="1" customWidth="1"/>
    <col min="14089" max="14089" width="8.5703125" style="1" bestFit="1" customWidth="1"/>
    <col min="14090" max="14090" width="14.140625" style="1" bestFit="1" customWidth="1"/>
    <col min="14091" max="14091" width="8.5703125" style="1" bestFit="1" customWidth="1"/>
    <col min="14092" max="14092" width="14.140625" style="1" bestFit="1" customWidth="1"/>
    <col min="14093" max="14093" width="8.5703125" style="1" bestFit="1" customWidth="1"/>
    <col min="14094" max="14336" width="27.5703125" style="1"/>
    <col min="14337" max="14337" width="20.85546875" style="1" customWidth="1"/>
    <col min="14338" max="14338" width="30" style="1" customWidth="1"/>
    <col min="14339" max="14339" width="9" style="1" bestFit="1" customWidth="1"/>
    <col min="14340" max="14340" width="8.42578125" style="1" bestFit="1" customWidth="1"/>
    <col min="14341" max="14341" width="8.5703125" style="1" bestFit="1" customWidth="1"/>
    <col min="14342" max="14342" width="14.140625" style="1" bestFit="1" customWidth="1"/>
    <col min="14343" max="14343" width="8.5703125" style="1" bestFit="1" customWidth="1"/>
    <col min="14344" max="14344" width="14.140625" style="1" bestFit="1" customWidth="1"/>
    <col min="14345" max="14345" width="8.5703125" style="1" bestFit="1" customWidth="1"/>
    <col min="14346" max="14346" width="14.140625" style="1" bestFit="1" customWidth="1"/>
    <col min="14347" max="14347" width="8.5703125" style="1" bestFit="1" customWidth="1"/>
    <col min="14348" max="14348" width="14.140625" style="1" bestFit="1" customWidth="1"/>
    <col min="14349" max="14349" width="8.5703125" style="1" bestFit="1" customWidth="1"/>
    <col min="14350" max="14592" width="27.5703125" style="1"/>
    <col min="14593" max="14593" width="20.85546875" style="1" customWidth="1"/>
    <col min="14594" max="14594" width="30" style="1" customWidth="1"/>
    <col min="14595" max="14595" width="9" style="1" bestFit="1" customWidth="1"/>
    <col min="14596" max="14596" width="8.42578125" style="1" bestFit="1" customWidth="1"/>
    <col min="14597" max="14597" width="8.5703125" style="1" bestFit="1" customWidth="1"/>
    <col min="14598" max="14598" width="14.140625" style="1" bestFit="1" customWidth="1"/>
    <col min="14599" max="14599" width="8.5703125" style="1" bestFit="1" customWidth="1"/>
    <col min="14600" max="14600" width="14.140625" style="1" bestFit="1" customWidth="1"/>
    <col min="14601" max="14601" width="8.5703125" style="1" bestFit="1" customWidth="1"/>
    <col min="14602" max="14602" width="14.140625" style="1" bestFit="1" customWidth="1"/>
    <col min="14603" max="14603" width="8.5703125" style="1" bestFit="1" customWidth="1"/>
    <col min="14604" max="14604" width="14.140625" style="1" bestFit="1" customWidth="1"/>
    <col min="14605" max="14605" width="8.5703125" style="1" bestFit="1" customWidth="1"/>
    <col min="14606" max="14848" width="27.5703125" style="1"/>
    <col min="14849" max="14849" width="20.85546875" style="1" customWidth="1"/>
    <col min="14850" max="14850" width="30" style="1" customWidth="1"/>
    <col min="14851" max="14851" width="9" style="1" bestFit="1" customWidth="1"/>
    <col min="14852" max="14852" width="8.42578125" style="1" bestFit="1" customWidth="1"/>
    <col min="14853" max="14853" width="8.5703125" style="1" bestFit="1" customWidth="1"/>
    <col min="14854" max="14854" width="14.140625" style="1" bestFit="1" customWidth="1"/>
    <col min="14855" max="14855" width="8.5703125" style="1" bestFit="1" customWidth="1"/>
    <col min="14856" max="14856" width="14.140625" style="1" bestFit="1" customWidth="1"/>
    <col min="14857" max="14857" width="8.5703125" style="1" bestFit="1" customWidth="1"/>
    <col min="14858" max="14858" width="14.140625" style="1" bestFit="1" customWidth="1"/>
    <col min="14859" max="14859" width="8.5703125" style="1" bestFit="1" customWidth="1"/>
    <col min="14860" max="14860" width="14.140625" style="1" bestFit="1" customWidth="1"/>
    <col min="14861" max="14861" width="8.5703125" style="1" bestFit="1" customWidth="1"/>
    <col min="14862" max="15104" width="27.5703125" style="1"/>
    <col min="15105" max="15105" width="20.85546875" style="1" customWidth="1"/>
    <col min="15106" max="15106" width="30" style="1" customWidth="1"/>
    <col min="15107" max="15107" width="9" style="1" bestFit="1" customWidth="1"/>
    <col min="15108" max="15108" width="8.42578125" style="1" bestFit="1" customWidth="1"/>
    <col min="15109" max="15109" width="8.5703125" style="1" bestFit="1" customWidth="1"/>
    <col min="15110" max="15110" width="14.140625" style="1" bestFit="1" customWidth="1"/>
    <col min="15111" max="15111" width="8.5703125" style="1" bestFit="1" customWidth="1"/>
    <col min="15112" max="15112" width="14.140625" style="1" bestFit="1" customWidth="1"/>
    <col min="15113" max="15113" width="8.5703125" style="1" bestFit="1" customWidth="1"/>
    <col min="15114" max="15114" width="14.140625" style="1" bestFit="1" customWidth="1"/>
    <col min="15115" max="15115" width="8.5703125" style="1" bestFit="1" customWidth="1"/>
    <col min="15116" max="15116" width="14.140625" style="1" bestFit="1" customWidth="1"/>
    <col min="15117" max="15117" width="8.5703125" style="1" bestFit="1" customWidth="1"/>
    <col min="15118" max="15360" width="27.5703125" style="1"/>
    <col min="15361" max="15361" width="20.85546875" style="1" customWidth="1"/>
    <col min="15362" max="15362" width="30" style="1" customWidth="1"/>
    <col min="15363" max="15363" width="9" style="1" bestFit="1" customWidth="1"/>
    <col min="15364" max="15364" width="8.42578125" style="1" bestFit="1" customWidth="1"/>
    <col min="15365" max="15365" width="8.5703125" style="1" bestFit="1" customWidth="1"/>
    <col min="15366" max="15366" width="14.140625" style="1" bestFit="1" customWidth="1"/>
    <col min="15367" max="15367" width="8.5703125" style="1" bestFit="1" customWidth="1"/>
    <col min="15368" max="15368" width="14.140625" style="1" bestFit="1" customWidth="1"/>
    <col min="15369" max="15369" width="8.5703125" style="1" bestFit="1" customWidth="1"/>
    <col min="15370" max="15370" width="14.140625" style="1" bestFit="1" customWidth="1"/>
    <col min="15371" max="15371" width="8.5703125" style="1" bestFit="1" customWidth="1"/>
    <col min="15372" max="15372" width="14.140625" style="1" bestFit="1" customWidth="1"/>
    <col min="15373" max="15373" width="8.5703125" style="1" bestFit="1" customWidth="1"/>
    <col min="15374" max="15616" width="27.5703125" style="1"/>
    <col min="15617" max="15617" width="20.85546875" style="1" customWidth="1"/>
    <col min="15618" max="15618" width="30" style="1" customWidth="1"/>
    <col min="15619" max="15619" width="9" style="1" bestFit="1" customWidth="1"/>
    <col min="15620" max="15620" width="8.42578125" style="1" bestFit="1" customWidth="1"/>
    <col min="15621" max="15621" width="8.5703125" style="1" bestFit="1" customWidth="1"/>
    <col min="15622" max="15622" width="14.140625" style="1" bestFit="1" customWidth="1"/>
    <col min="15623" max="15623" width="8.5703125" style="1" bestFit="1" customWidth="1"/>
    <col min="15624" max="15624" width="14.140625" style="1" bestFit="1" customWidth="1"/>
    <col min="15625" max="15625" width="8.5703125" style="1" bestFit="1" customWidth="1"/>
    <col min="15626" max="15626" width="14.140625" style="1" bestFit="1" customWidth="1"/>
    <col min="15627" max="15627" width="8.5703125" style="1" bestFit="1" customWidth="1"/>
    <col min="15628" max="15628" width="14.140625" style="1" bestFit="1" customWidth="1"/>
    <col min="15629" max="15629" width="8.5703125" style="1" bestFit="1" customWidth="1"/>
    <col min="15630" max="15872" width="27.5703125" style="1"/>
    <col min="15873" max="15873" width="20.85546875" style="1" customWidth="1"/>
    <col min="15874" max="15874" width="30" style="1" customWidth="1"/>
    <col min="15875" max="15875" width="9" style="1" bestFit="1" customWidth="1"/>
    <col min="15876" max="15876" width="8.42578125" style="1" bestFit="1" customWidth="1"/>
    <col min="15877" max="15877" width="8.5703125" style="1" bestFit="1" customWidth="1"/>
    <col min="15878" max="15878" width="14.140625" style="1" bestFit="1" customWidth="1"/>
    <col min="15879" max="15879" width="8.5703125" style="1" bestFit="1" customWidth="1"/>
    <col min="15880" max="15880" width="14.140625" style="1" bestFit="1" customWidth="1"/>
    <col min="15881" max="15881" width="8.5703125" style="1" bestFit="1" customWidth="1"/>
    <col min="15882" max="15882" width="14.140625" style="1" bestFit="1" customWidth="1"/>
    <col min="15883" max="15883" width="8.5703125" style="1" bestFit="1" customWidth="1"/>
    <col min="15884" max="15884" width="14.140625" style="1" bestFit="1" customWidth="1"/>
    <col min="15885" max="15885" width="8.5703125" style="1" bestFit="1" customWidth="1"/>
    <col min="15886" max="16128" width="27.5703125" style="1"/>
    <col min="16129" max="16129" width="20.85546875" style="1" customWidth="1"/>
    <col min="16130" max="16130" width="30" style="1" customWidth="1"/>
    <col min="16131" max="16131" width="9" style="1" bestFit="1" customWidth="1"/>
    <col min="16132" max="16132" width="8.42578125" style="1" bestFit="1" customWidth="1"/>
    <col min="16133" max="16133" width="8.5703125" style="1" bestFit="1" customWidth="1"/>
    <col min="16134" max="16134" width="14.140625" style="1" bestFit="1" customWidth="1"/>
    <col min="16135" max="16135" width="8.5703125" style="1" bestFit="1" customWidth="1"/>
    <col min="16136" max="16136" width="14.140625" style="1" bestFit="1" customWidth="1"/>
    <col min="16137" max="16137" width="8.5703125" style="1" bestFit="1" customWidth="1"/>
    <col min="16138" max="16138" width="14.140625" style="1" bestFit="1" customWidth="1"/>
    <col min="16139" max="16139" width="8.5703125" style="1" bestFit="1" customWidth="1"/>
    <col min="16140" max="16140" width="14.140625" style="1" bestFit="1" customWidth="1"/>
    <col min="16141" max="16141" width="8.5703125" style="1" bestFit="1" customWidth="1"/>
    <col min="16142" max="16384" width="27.5703125" style="1"/>
  </cols>
  <sheetData>
    <row r="1" spans="1:18" ht="20.25">
      <c r="A1" s="173" t="s">
        <v>924</v>
      </c>
      <c r="B1" s="126"/>
      <c r="D1" s="128"/>
    </row>
    <row r="2" spans="1:18" ht="20.25">
      <c r="A2" s="131"/>
      <c r="B2" s="126"/>
      <c r="D2" s="128"/>
    </row>
    <row r="3" spans="1:18" s="138" customFormat="1">
      <c r="A3" s="132" t="s">
        <v>925</v>
      </c>
      <c r="B3" s="133" t="s">
        <v>926</v>
      </c>
      <c r="C3" s="133" t="s">
        <v>927</v>
      </c>
      <c r="D3" s="134" t="s">
        <v>928</v>
      </c>
      <c r="E3" s="135" t="s">
        <v>929</v>
      </c>
      <c r="F3" s="136" t="s">
        <v>930</v>
      </c>
      <c r="G3" s="136" t="s">
        <v>931</v>
      </c>
      <c r="H3" s="136" t="s">
        <v>932</v>
      </c>
      <c r="I3" s="136" t="s">
        <v>933</v>
      </c>
      <c r="J3" s="136" t="s">
        <v>934</v>
      </c>
      <c r="K3" s="137" t="s">
        <v>935</v>
      </c>
      <c r="L3" s="136" t="s">
        <v>936</v>
      </c>
      <c r="M3" s="137" t="s">
        <v>937</v>
      </c>
      <c r="O3" s="139"/>
      <c r="P3" s="139"/>
      <c r="Q3" s="139"/>
      <c r="R3" s="139"/>
    </row>
    <row r="4" spans="1:18" s="127" customFormat="1">
      <c r="A4" s="140" t="s">
        <v>938</v>
      </c>
      <c r="B4" s="141" t="s">
        <v>939</v>
      </c>
      <c r="C4" s="142">
        <v>305</v>
      </c>
      <c r="D4" s="143">
        <v>134</v>
      </c>
      <c r="E4" s="144">
        <f t="shared" ref="E4:E67" si="0">D4/C4</f>
        <v>0.43934426229508194</v>
      </c>
      <c r="F4" s="145">
        <v>0</v>
      </c>
      <c r="G4" s="146">
        <f>E4*(1+F4)</f>
        <v>0.43934426229508194</v>
      </c>
      <c r="H4" s="145">
        <v>0</v>
      </c>
      <c r="I4" s="146">
        <f>G4*(1+H4)</f>
        <v>0.43934426229508194</v>
      </c>
      <c r="J4" s="145">
        <v>0</v>
      </c>
      <c r="K4" s="146">
        <f>I4*(1+J4)</f>
        <v>0.43934426229508194</v>
      </c>
      <c r="L4" s="145">
        <v>0</v>
      </c>
      <c r="M4" s="146">
        <f>K4*(1+L4)</f>
        <v>0.43934426229508194</v>
      </c>
      <c r="N4" s="147"/>
    </row>
    <row r="5" spans="1:18" s="127" customFormat="1">
      <c r="A5" s="140" t="s">
        <v>938</v>
      </c>
      <c r="B5" s="141" t="s">
        <v>940</v>
      </c>
      <c r="C5" s="142">
        <v>428</v>
      </c>
      <c r="D5" s="143">
        <v>92.5</v>
      </c>
      <c r="E5" s="144">
        <f t="shared" si="0"/>
        <v>0.21612149532710281</v>
      </c>
      <c r="F5" s="145">
        <v>0</v>
      </c>
      <c r="G5" s="146">
        <f t="shared" ref="G5:G77" si="1">E5*(1+F5)</f>
        <v>0.21612149532710281</v>
      </c>
      <c r="H5" s="145">
        <v>0</v>
      </c>
      <c r="I5" s="146">
        <f t="shared" ref="I5:I13" si="2">G5*(1+H5)</f>
        <v>0.21612149532710281</v>
      </c>
      <c r="J5" s="145">
        <v>0</v>
      </c>
      <c r="K5" s="146">
        <f t="shared" ref="K5:K13" si="3">I5*(1+J5)</f>
        <v>0.21612149532710281</v>
      </c>
      <c r="L5" s="145">
        <v>0</v>
      </c>
      <c r="M5" s="146">
        <f t="shared" ref="M5:M13" si="4">K5*(1+L5)</f>
        <v>0.21612149532710281</v>
      </c>
    </row>
    <row r="6" spans="1:18" s="127" customFormat="1">
      <c r="A6" s="140" t="s">
        <v>938</v>
      </c>
      <c r="B6" s="141" t="s">
        <v>941</v>
      </c>
      <c r="C6" s="142">
        <v>225</v>
      </c>
      <c r="D6" s="143">
        <v>139</v>
      </c>
      <c r="E6" s="144">
        <f t="shared" si="0"/>
        <v>0.61777777777777776</v>
      </c>
      <c r="F6" s="145">
        <v>0</v>
      </c>
      <c r="G6" s="146">
        <f t="shared" si="1"/>
        <v>0.61777777777777776</v>
      </c>
      <c r="H6" s="145">
        <v>0</v>
      </c>
      <c r="I6" s="146">
        <f t="shared" si="2"/>
        <v>0.61777777777777776</v>
      </c>
      <c r="J6" s="145">
        <v>0</v>
      </c>
      <c r="K6" s="146">
        <f t="shared" si="3"/>
        <v>0.61777777777777776</v>
      </c>
      <c r="L6" s="145">
        <v>0</v>
      </c>
      <c r="M6" s="146">
        <f t="shared" si="4"/>
        <v>0.61777777777777776</v>
      </c>
    </row>
    <row r="7" spans="1:18" s="127" customFormat="1">
      <c r="A7" s="140" t="s">
        <v>938</v>
      </c>
      <c r="B7" s="148" t="s">
        <v>942</v>
      </c>
      <c r="C7" s="142">
        <v>899</v>
      </c>
      <c r="D7" s="143">
        <v>944</v>
      </c>
      <c r="E7" s="144">
        <f t="shared" si="0"/>
        <v>1.0500556173526141</v>
      </c>
      <c r="F7" s="145">
        <v>0</v>
      </c>
      <c r="G7" s="146">
        <f t="shared" si="1"/>
        <v>1.0500556173526141</v>
      </c>
      <c r="H7" s="145">
        <v>0</v>
      </c>
      <c r="I7" s="146">
        <f t="shared" si="2"/>
        <v>1.0500556173526141</v>
      </c>
      <c r="J7" s="145">
        <v>0</v>
      </c>
      <c r="K7" s="146">
        <f t="shared" si="3"/>
        <v>1.0500556173526141</v>
      </c>
      <c r="L7" s="145">
        <v>0</v>
      </c>
      <c r="M7" s="146">
        <f t="shared" si="4"/>
        <v>1.0500556173526141</v>
      </c>
      <c r="O7" s="149"/>
    </row>
    <row r="8" spans="1:18" s="127" customFormat="1">
      <c r="A8" s="140" t="s">
        <v>938</v>
      </c>
      <c r="B8" s="141" t="s">
        <v>943</v>
      </c>
      <c r="C8" s="142">
        <v>340</v>
      </c>
      <c r="D8" s="143">
        <v>131</v>
      </c>
      <c r="E8" s="144">
        <f t="shared" si="0"/>
        <v>0.38529411764705884</v>
      </c>
      <c r="F8" s="145">
        <v>0</v>
      </c>
      <c r="G8" s="146">
        <f t="shared" si="1"/>
        <v>0.38529411764705884</v>
      </c>
      <c r="H8" s="145">
        <v>0</v>
      </c>
      <c r="I8" s="146">
        <f t="shared" si="2"/>
        <v>0.38529411764705884</v>
      </c>
      <c r="J8" s="145">
        <v>0</v>
      </c>
      <c r="K8" s="146">
        <f t="shared" si="3"/>
        <v>0.38529411764705884</v>
      </c>
      <c r="L8" s="145">
        <v>0</v>
      </c>
      <c r="M8" s="146">
        <f t="shared" si="4"/>
        <v>0.38529411764705884</v>
      </c>
      <c r="O8" s="149"/>
    </row>
    <row r="9" spans="1:18" s="127" customFormat="1">
      <c r="A9" s="140" t="s">
        <v>938</v>
      </c>
      <c r="B9" s="141" t="s">
        <v>944</v>
      </c>
      <c r="C9" s="142">
        <v>180</v>
      </c>
      <c r="D9" s="143">
        <v>41</v>
      </c>
      <c r="E9" s="144">
        <f t="shared" si="0"/>
        <v>0.22777777777777777</v>
      </c>
      <c r="F9" s="145">
        <v>0</v>
      </c>
      <c r="G9" s="146">
        <f t="shared" si="1"/>
        <v>0.22777777777777777</v>
      </c>
      <c r="H9" s="145">
        <v>0</v>
      </c>
      <c r="I9" s="146">
        <f t="shared" si="2"/>
        <v>0.22777777777777777</v>
      </c>
      <c r="J9" s="145">
        <v>0</v>
      </c>
      <c r="K9" s="146">
        <f t="shared" si="3"/>
        <v>0.22777777777777777</v>
      </c>
      <c r="L9" s="145">
        <v>0</v>
      </c>
      <c r="M9" s="146">
        <f t="shared" si="4"/>
        <v>0.22777777777777777</v>
      </c>
      <c r="O9" s="149"/>
    </row>
    <row r="10" spans="1:18" s="127" customFormat="1">
      <c r="A10" s="140" t="s">
        <v>938</v>
      </c>
      <c r="B10" s="141" t="s">
        <v>945</v>
      </c>
      <c r="C10" s="142">
        <v>305</v>
      </c>
      <c r="D10" s="143">
        <v>108</v>
      </c>
      <c r="E10" s="144">
        <f t="shared" si="0"/>
        <v>0.35409836065573769</v>
      </c>
      <c r="F10" s="145">
        <v>0</v>
      </c>
      <c r="G10" s="146">
        <f t="shared" si="1"/>
        <v>0.35409836065573769</v>
      </c>
      <c r="H10" s="145">
        <v>0</v>
      </c>
      <c r="I10" s="146">
        <f t="shared" si="2"/>
        <v>0.35409836065573769</v>
      </c>
      <c r="J10" s="145">
        <v>0</v>
      </c>
      <c r="K10" s="146">
        <f t="shared" si="3"/>
        <v>0.35409836065573769</v>
      </c>
      <c r="L10" s="145">
        <v>0</v>
      </c>
      <c r="M10" s="146">
        <f t="shared" si="4"/>
        <v>0.35409836065573769</v>
      </c>
      <c r="O10" s="149"/>
    </row>
    <row r="11" spans="1:18" s="127" customFormat="1">
      <c r="A11" s="140" t="s">
        <v>938</v>
      </c>
      <c r="B11" s="141" t="s">
        <v>946</v>
      </c>
      <c r="C11" s="142">
        <v>180</v>
      </c>
      <c r="D11" s="143">
        <v>50</v>
      </c>
      <c r="E11" s="144">
        <f t="shared" si="0"/>
        <v>0.27777777777777779</v>
      </c>
      <c r="F11" s="145">
        <v>0</v>
      </c>
      <c r="G11" s="146">
        <f t="shared" si="1"/>
        <v>0.27777777777777779</v>
      </c>
      <c r="H11" s="145">
        <v>0</v>
      </c>
      <c r="I11" s="146">
        <f t="shared" si="2"/>
        <v>0.27777777777777779</v>
      </c>
      <c r="J11" s="145">
        <v>0</v>
      </c>
      <c r="K11" s="146">
        <f t="shared" si="3"/>
        <v>0.27777777777777779</v>
      </c>
      <c r="L11" s="145">
        <v>0</v>
      </c>
      <c r="M11" s="146">
        <f t="shared" si="4"/>
        <v>0.27777777777777779</v>
      </c>
      <c r="O11" s="149"/>
    </row>
    <row r="12" spans="1:18" s="127" customFormat="1">
      <c r="A12" s="140" t="s">
        <v>938</v>
      </c>
      <c r="B12" s="141" t="s">
        <v>947</v>
      </c>
      <c r="C12" s="142">
        <v>428</v>
      </c>
      <c r="D12" s="143">
        <v>197</v>
      </c>
      <c r="E12" s="144">
        <f t="shared" si="0"/>
        <v>0.46028037383177572</v>
      </c>
      <c r="F12" s="145">
        <v>0</v>
      </c>
      <c r="G12" s="146">
        <f t="shared" si="1"/>
        <v>0.46028037383177572</v>
      </c>
      <c r="H12" s="145">
        <v>0</v>
      </c>
      <c r="I12" s="146">
        <f t="shared" si="2"/>
        <v>0.46028037383177572</v>
      </c>
      <c r="J12" s="145">
        <v>0</v>
      </c>
      <c r="K12" s="146">
        <f t="shared" si="3"/>
        <v>0.46028037383177572</v>
      </c>
      <c r="L12" s="145">
        <v>0</v>
      </c>
      <c r="M12" s="146">
        <f t="shared" si="4"/>
        <v>0.46028037383177572</v>
      </c>
      <c r="O12" s="149"/>
    </row>
    <row r="13" spans="1:18" s="127" customFormat="1">
      <c r="A13" s="140" t="s">
        <v>938</v>
      </c>
      <c r="B13" s="141" t="s">
        <v>948</v>
      </c>
      <c r="C13" s="142">
        <v>340</v>
      </c>
      <c r="D13" s="143">
        <v>183</v>
      </c>
      <c r="E13" s="144">
        <f t="shared" si="0"/>
        <v>0.53823529411764703</v>
      </c>
      <c r="F13" s="145">
        <v>0.3</v>
      </c>
      <c r="G13" s="146">
        <f t="shared" si="1"/>
        <v>0.69970588235294118</v>
      </c>
      <c r="H13" s="145">
        <v>-0.45700000000000002</v>
      </c>
      <c r="I13" s="146">
        <f t="shared" si="2"/>
        <v>0.37994029411764701</v>
      </c>
      <c r="J13" s="145">
        <v>0</v>
      </c>
      <c r="K13" s="146">
        <f t="shared" si="3"/>
        <v>0.37994029411764701</v>
      </c>
      <c r="L13" s="145">
        <v>0</v>
      </c>
      <c r="M13" s="146">
        <f t="shared" si="4"/>
        <v>0.37994029411764701</v>
      </c>
      <c r="O13" s="149"/>
    </row>
    <row r="14" spans="1:18" s="127" customFormat="1" ht="38.25">
      <c r="A14" s="140" t="s">
        <v>938</v>
      </c>
      <c r="B14" s="150" t="s">
        <v>949</v>
      </c>
      <c r="C14" s="142">
        <v>428</v>
      </c>
      <c r="D14" s="143"/>
      <c r="E14" s="144"/>
      <c r="F14" s="145"/>
      <c r="G14" s="146"/>
      <c r="H14" s="145"/>
      <c r="I14" s="146">
        <v>0.38</v>
      </c>
      <c r="J14" s="145">
        <v>0</v>
      </c>
      <c r="K14" s="146">
        <f>I14*(1+J14)</f>
        <v>0.38</v>
      </c>
      <c r="L14" s="145">
        <v>0</v>
      </c>
      <c r="M14" s="146">
        <f>K14*(1+L14)</f>
        <v>0.38</v>
      </c>
      <c r="O14" s="149"/>
    </row>
    <row r="15" spans="1:18" s="127" customFormat="1" ht="38.25">
      <c r="A15" s="140" t="s">
        <v>938</v>
      </c>
      <c r="B15" s="150" t="s">
        <v>949</v>
      </c>
      <c r="C15" s="142">
        <v>428</v>
      </c>
      <c r="D15" s="143"/>
      <c r="E15" s="144"/>
      <c r="F15" s="145"/>
      <c r="G15" s="146"/>
      <c r="H15" s="145"/>
      <c r="I15" s="146">
        <v>0.38</v>
      </c>
      <c r="J15" s="145">
        <v>0</v>
      </c>
      <c r="K15" s="146">
        <f>I15*(1+J15)</f>
        <v>0.38</v>
      </c>
      <c r="L15" s="145">
        <v>0</v>
      </c>
      <c r="M15" s="146">
        <f>K15*(1+L15)</f>
        <v>0.38</v>
      </c>
      <c r="O15" s="149"/>
    </row>
    <row r="16" spans="1:18" s="127" customFormat="1">
      <c r="A16" s="140" t="s">
        <v>950</v>
      </c>
      <c r="B16" s="141" t="s">
        <v>951</v>
      </c>
      <c r="C16" s="142">
        <v>305</v>
      </c>
      <c r="D16" s="143">
        <v>122</v>
      </c>
      <c r="E16" s="144">
        <f t="shared" si="0"/>
        <v>0.4</v>
      </c>
      <c r="F16" s="145">
        <v>0</v>
      </c>
      <c r="G16" s="146">
        <f t="shared" si="1"/>
        <v>0.4</v>
      </c>
      <c r="H16" s="145">
        <v>0</v>
      </c>
      <c r="I16" s="146">
        <f t="shared" ref="I16:I79" si="5">G16*(1+H16)</f>
        <v>0.4</v>
      </c>
      <c r="J16" s="145">
        <v>0</v>
      </c>
      <c r="K16" s="146">
        <f t="shared" ref="K16:K62" si="6">I16*(1+J16)</f>
        <v>0.4</v>
      </c>
      <c r="L16" s="145">
        <v>0</v>
      </c>
      <c r="M16" s="146">
        <f t="shared" ref="M16:M62" si="7">K16*(1+L16)</f>
        <v>0.4</v>
      </c>
      <c r="O16" s="149"/>
    </row>
    <row r="17" spans="1:15" s="127" customFormat="1">
      <c r="A17" s="140" t="s">
        <v>950</v>
      </c>
      <c r="B17" s="141" t="s">
        <v>952</v>
      </c>
      <c r="C17" s="142">
        <v>428</v>
      </c>
      <c r="D17" s="143">
        <v>198</v>
      </c>
      <c r="E17" s="144">
        <f t="shared" si="0"/>
        <v>0.46261682242990654</v>
      </c>
      <c r="F17" s="145">
        <v>0</v>
      </c>
      <c r="G17" s="146">
        <f t="shared" si="1"/>
        <v>0.46261682242990654</v>
      </c>
      <c r="H17" s="145">
        <v>0</v>
      </c>
      <c r="I17" s="146">
        <f t="shared" si="5"/>
        <v>0.46261682242990654</v>
      </c>
      <c r="J17" s="145">
        <v>0</v>
      </c>
      <c r="K17" s="146">
        <f t="shared" si="6"/>
        <v>0.46261682242990654</v>
      </c>
      <c r="L17" s="145">
        <v>0</v>
      </c>
      <c r="M17" s="146">
        <f t="shared" si="7"/>
        <v>0.46261682242990654</v>
      </c>
      <c r="O17" s="149"/>
    </row>
    <row r="18" spans="1:15" s="127" customFormat="1">
      <c r="A18" s="140" t="s">
        <v>950</v>
      </c>
      <c r="B18" s="141" t="s">
        <v>953</v>
      </c>
      <c r="C18" s="142">
        <v>428</v>
      </c>
      <c r="D18" s="143">
        <v>116</v>
      </c>
      <c r="E18" s="144">
        <f t="shared" si="0"/>
        <v>0.27102803738317754</v>
      </c>
      <c r="F18" s="145">
        <v>0</v>
      </c>
      <c r="G18" s="146">
        <f t="shared" si="1"/>
        <v>0.27102803738317754</v>
      </c>
      <c r="H18" s="145">
        <v>0</v>
      </c>
      <c r="I18" s="146">
        <f t="shared" si="5"/>
        <v>0.27102803738317754</v>
      </c>
      <c r="J18" s="145">
        <v>0</v>
      </c>
      <c r="K18" s="146">
        <f t="shared" si="6"/>
        <v>0.27102803738317754</v>
      </c>
      <c r="L18" s="145">
        <v>0</v>
      </c>
      <c r="M18" s="146">
        <f t="shared" si="7"/>
        <v>0.27102803738317754</v>
      </c>
      <c r="O18" s="149"/>
    </row>
    <row r="19" spans="1:15" s="127" customFormat="1">
      <c r="A19" s="140" t="s">
        <v>950</v>
      </c>
      <c r="B19" s="140" t="s">
        <v>954</v>
      </c>
      <c r="C19" s="142">
        <v>551</v>
      </c>
      <c r="D19" s="143">
        <v>223</v>
      </c>
      <c r="E19" s="144">
        <f t="shared" si="0"/>
        <v>0.40471869328493648</v>
      </c>
      <c r="F19" s="145">
        <v>0</v>
      </c>
      <c r="G19" s="146">
        <f t="shared" si="1"/>
        <v>0.40471869328493648</v>
      </c>
      <c r="H19" s="145">
        <v>0</v>
      </c>
      <c r="I19" s="146">
        <f t="shared" si="5"/>
        <v>0.40471869328493648</v>
      </c>
      <c r="J19" s="145">
        <v>0</v>
      </c>
      <c r="K19" s="146">
        <f t="shared" si="6"/>
        <v>0.40471869328493648</v>
      </c>
      <c r="L19" s="145">
        <v>0</v>
      </c>
      <c r="M19" s="146">
        <f t="shared" si="7"/>
        <v>0.40471869328493648</v>
      </c>
      <c r="O19" s="149"/>
    </row>
    <row r="20" spans="1:15" s="127" customFormat="1">
      <c r="A20" s="140" t="s">
        <v>950</v>
      </c>
      <c r="B20" s="140" t="s">
        <v>955</v>
      </c>
      <c r="C20" s="151">
        <v>551</v>
      </c>
      <c r="D20" s="143">
        <v>124</v>
      </c>
      <c r="E20" s="144">
        <f t="shared" si="0"/>
        <v>0.22504537205081671</v>
      </c>
      <c r="F20" s="145">
        <v>0</v>
      </c>
      <c r="G20" s="146">
        <f t="shared" si="1"/>
        <v>0.22504537205081671</v>
      </c>
      <c r="H20" s="145">
        <v>0</v>
      </c>
      <c r="I20" s="146">
        <f t="shared" si="5"/>
        <v>0.22504537205081671</v>
      </c>
      <c r="J20" s="145">
        <v>0</v>
      </c>
      <c r="K20" s="146">
        <f t="shared" si="6"/>
        <v>0.22504537205081671</v>
      </c>
      <c r="L20" s="145">
        <v>0</v>
      </c>
      <c r="M20" s="146">
        <f t="shared" si="7"/>
        <v>0.22504537205081671</v>
      </c>
      <c r="O20" s="149"/>
    </row>
    <row r="21" spans="1:15" s="127" customFormat="1">
      <c r="A21" s="140" t="s">
        <v>956</v>
      </c>
      <c r="B21" s="140" t="s">
        <v>957</v>
      </c>
      <c r="C21" s="151">
        <v>428</v>
      </c>
      <c r="D21" s="143">
        <v>149</v>
      </c>
      <c r="E21" s="144">
        <f t="shared" si="0"/>
        <v>0.34813084112149534</v>
      </c>
      <c r="F21" s="145">
        <v>0</v>
      </c>
      <c r="G21" s="146">
        <f t="shared" si="1"/>
        <v>0.34813084112149534</v>
      </c>
      <c r="H21" s="145">
        <v>0</v>
      </c>
      <c r="I21" s="146">
        <f t="shared" si="5"/>
        <v>0.34813084112149534</v>
      </c>
      <c r="J21" s="145">
        <v>0</v>
      </c>
      <c r="K21" s="146">
        <f t="shared" si="6"/>
        <v>0.34813084112149534</v>
      </c>
      <c r="L21" s="145">
        <v>0</v>
      </c>
      <c r="M21" s="146">
        <f t="shared" si="7"/>
        <v>0.34813084112149534</v>
      </c>
      <c r="O21" s="149"/>
    </row>
    <row r="22" spans="1:15" s="127" customFormat="1">
      <c r="A22" s="140" t="s">
        <v>956</v>
      </c>
      <c r="B22" s="140" t="s">
        <v>958</v>
      </c>
      <c r="C22" s="151">
        <v>290</v>
      </c>
      <c r="D22" s="143">
        <v>63</v>
      </c>
      <c r="E22" s="144">
        <f t="shared" si="0"/>
        <v>0.21724137931034482</v>
      </c>
      <c r="F22" s="145">
        <v>0</v>
      </c>
      <c r="G22" s="146">
        <f t="shared" si="1"/>
        <v>0.21724137931034482</v>
      </c>
      <c r="H22" s="145">
        <v>0</v>
      </c>
      <c r="I22" s="146">
        <f t="shared" si="5"/>
        <v>0.21724137931034482</v>
      </c>
      <c r="J22" s="145">
        <v>0</v>
      </c>
      <c r="K22" s="146">
        <f t="shared" si="6"/>
        <v>0.21724137931034482</v>
      </c>
      <c r="L22" s="145">
        <v>0</v>
      </c>
      <c r="M22" s="146">
        <f t="shared" si="7"/>
        <v>0.21724137931034482</v>
      </c>
      <c r="O22" s="149"/>
    </row>
    <row r="23" spans="1:15" s="127" customFormat="1">
      <c r="A23" s="140" t="s">
        <v>956</v>
      </c>
      <c r="B23" s="140" t="s">
        <v>959</v>
      </c>
      <c r="C23" s="151">
        <v>240</v>
      </c>
      <c r="D23" s="143">
        <v>63</v>
      </c>
      <c r="E23" s="144">
        <f t="shared" si="0"/>
        <v>0.26250000000000001</v>
      </c>
      <c r="F23" s="145">
        <v>0</v>
      </c>
      <c r="G23" s="146">
        <f t="shared" si="1"/>
        <v>0.26250000000000001</v>
      </c>
      <c r="H23" s="145">
        <v>0</v>
      </c>
      <c r="I23" s="146">
        <f t="shared" si="5"/>
        <v>0.26250000000000001</v>
      </c>
      <c r="J23" s="145">
        <v>0</v>
      </c>
      <c r="K23" s="146">
        <f t="shared" si="6"/>
        <v>0.26250000000000001</v>
      </c>
      <c r="L23" s="145">
        <v>0</v>
      </c>
      <c r="M23" s="146">
        <f t="shared" si="7"/>
        <v>0.26250000000000001</v>
      </c>
      <c r="O23" s="149"/>
    </row>
    <row r="24" spans="1:15" s="127" customFormat="1">
      <c r="A24" s="140" t="s">
        <v>956</v>
      </c>
      <c r="B24" s="152" t="s">
        <v>960</v>
      </c>
      <c r="C24" s="151">
        <v>305</v>
      </c>
      <c r="D24" s="143">
        <v>97</v>
      </c>
      <c r="E24" s="144">
        <f t="shared" si="0"/>
        <v>0.31803278688524589</v>
      </c>
      <c r="F24" s="145">
        <v>0</v>
      </c>
      <c r="G24" s="146">
        <f t="shared" si="1"/>
        <v>0.31803278688524589</v>
      </c>
      <c r="H24" s="145">
        <v>0</v>
      </c>
      <c r="I24" s="146">
        <f t="shared" si="5"/>
        <v>0.31803278688524589</v>
      </c>
      <c r="J24" s="145">
        <v>0</v>
      </c>
      <c r="K24" s="146">
        <f t="shared" si="6"/>
        <v>0.31803278688524589</v>
      </c>
      <c r="L24" s="145">
        <v>0</v>
      </c>
      <c r="M24" s="146">
        <f t="shared" si="7"/>
        <v>0.31803278688524589</v>
      </c>
      <c r="O24" s="149"/>
    </row>
    <row r="25" spans="1:15" s="127" customFormat="1">
      <c r="A25" s="140" t="s">
        <v>961</v>
      </c>
      <c r="B25" s="151" t="s">
        <v>962</v>
      </c>
      <c r="C25" s="151">
        <v>428</v>
      </c>
      <c r="D25" s="143">
        <v>161</v>
      </c>
      <c r="E25" s="144">
        <f t="shared" si="0"/>
        <v>0.37616822429906543</v>
      </c>
      <c r="F25" s="145">
        <v>0</v>
      </c>
      <c r="G25" s="146">
        <f t="shared" si="1"/>
        <v>0.37616822429906543</v>
      </c>
      <c r="H25" s="145">
        <v>0</v>
      </c>
      <c r="I25" s="146">
        <f t="shared" si="5"/>
        <v>0.37616822429906543</v>
      </c>
      <c r="J25" s="145">
        <v>0</v>
      </c>
      <c r="K25" s="146">
        <f t="shared" si="6"/>
        <v>0.37616822429906543</v>
      </c>
      <c r="L25" s="145">
        <v>0</v>
      </c>
      <c r="M25" s="146">
        <f t="shared" si="7"/>
        <v>0.37616822429906543</v>
      </c>
      <c r="O25" s="149"/>
    </row>
    <row r="26" spans="1:15" s="127" customFormat="1">
      <c r="A26" s="140" t="s">
        <v>961</v>
      </c>
      <c r="B26" s="151" t="s">
        <v>963</v>
      </c>
      <c r="C26" s="151">
        <v>225</v>
      </c>
      <c r="D26" s="143">
        <v>147</v>
      </c>
      <c r="E26" s="144">
        <f t="shared" si="0"/>
        <v>0.65333333333333332</v>
      </c>
      <c r="F26" s="145">
        <v>0</v>
      </c>
      <c r="G26" s="146">
        <f t="shared" si="1"/>
        <v>0.65333333333333332</v>
      </c>
      <c r="H26" s="145">
        <v>0</v>
      </c>
      <c r="I26" s="146">
        <f t="shared" si="5"/>
        <v>0.65333333333333332</v>
      </c>
      <c r="J26" s="145">
        <v>0</v>
      </c>
      <c r="K26" s="146">
        <f t="shared" si="6"/>
        <v>0.65333333333333332</v>
      </c>
      <c r="L26" s="145">
        <v>0</v>
      </c>
      <c r="M26" s="146">
        <f t="shared" si="7"/>
        <v>0.65333333333333332</v>
      </c>
      <c r="N26" s="149"/>
      <c r="O26" s="149"/>
    </row>
    <row r="27" spans="1:15" s="127" customFormat="1">
      <c r="A27" s="140" t="s">
        <v>961</v>
      </c>
      <c r="B27" s="151" t="s">
        <v>964</v>
      </c>
      <c r="C27" s="151">
        <v>335</v>
      </c>
      <c r="D27" s="143">
        <v>216</v>
      </c>
      <c r="E27" s="144">
        <f t="shared" si="0"/>
        <v>0.64477611940298507</v>
      </c>
      <c r="F27" s="145">
        <v>0</v>
      </c>
      <c r="G27" s="146">
        <f t="shared" si="1"/>
        <v>0.64477611940298507</v>
      </c>
      <c r="H27" s="145">
        <v>0</v>
      </c>
      <c r="I27" s="146">
        <f t="shared" si="5"/>
        <v>0.64477611940298507</v>
      </c>
      <c r="J27" s="145">
        <v>0</v>
      </c>
      <c r="K27" s="146">
        <f t="shared" si="6"/>
        <v>0.64477611940298507</v>
      </c>
      <c r="L27" s="145">
        <v>0</v>
      </c>
      <c r="M27" s="146">
        <f t="shared" si="7"/>
        <v>0.64477611940298507</v>
      </c>
      <c r="O27" s="149"/>
    </row>
    <row r="28" spans="1:15" s="127" customFormat="1">
      <c r="A28" s="140" t="s">
        <v>965</v>
      </c>
      <c r="B28" s="151" t="s">
        <v>966</v>
      </c>
      <c r="C28" s="151">
        <v>551</v>
      </c>
      <c r="D28" s="143">
        <v>185</v>
      </c>
      <c r="E28" s="144">
        <f t="shared" si="0"/>
        <v>0.33575317604355714</v>
      </c>
      <c r="F28" s="145">
        <v>0</v>
      </c>
      <c r="G28" s="146">
        <f t="shared" si="1"/>
        <v>0.33575317604355714</v>
      </c>
      <c r="H28" s="145">
        <v>0</v>
      </c>
      <c r="I28" s="146">
        <f t="shared" si="5"/>
        <v>0.33575317604355714</v>
      </c>
      <c r="J28" s="145">
        <v>0</v>
      </c>
      <c r="K28" s="146">
        <f t="shared" si="6"/>
        <v>0.33575317604355714</v>
      </c>
      <c r="L28" s="145">
        <v>0</v>
      </c>
      <c r="M28" s="146">
        <f t="shared" si="7"/>
        <v>0.33575317604355714</v>
      </c>
      <c r="O28" s="149"/>
    </row>
    <row r="29" spans="1:15" s="127" customFormat="1">
      <c r="A29" s="140" t="s">
        <v>965</v>
      </c>
      <c r="B29" s="151" t="s">
        <v>967</v>
      </c>
      <c r="C29" s="151">
        <v>551</v>
      </c>
      <c r="D29" s="143">
        <v>219</v>
      </c>
      <c r="E29" s="144">
        <f t="shared" si="0"/>
        <v>0.39745916515426499</v>
      </c>
      <c r="F29" s="145">
        <v>0</v>
      </c>
      <c r="G29" s="146">
        <f t="shared" si="1"/>
        <v>0.39745916515426499</v>
      </c>
      <c r="H29" s="145">
        <v>0</v>
      </c>
      <c r="I29" s="146">
        <f t="shared" si="5"/>
        <v>0.39745916515426499</v>
      </c>
      <c r="J29" s="145">
        <v>0</v>
      </c>
      <c r="K29" s="146">
        <f t="shared" si="6"/>
        <v>0.39745916515426499</v>
      </c>
      <c r="L29" s="145">
        <v>0</v>
      </c>
      <c r="M29" s="146">
        <f t="shared" si="7"/>
        <v>0.39745916515426499</v>
      </c>
      <c r="N29" s="149"/>
      <c r="O29" s="149"/>
    </row>
    <row r="30" spans="1:15" s="127" customFormat="1">
      <c r="A30" s="140" t="s">
        <v>968</v>
      </c>
      <c r="B30" s="151" t="s">
        <v>969</v>
      </c>
      <c r="C30" s="151">
        <v>290</v>
      </c>
      <c r="D30" s="143">
        <v>157</v>
      </c>
      <c r="E30" s="144">
        <f t="shared" si="0"/>
        <v>0.54137931034482756</v>
      </c>
      <c r="F30" s="145">
        <v>0</v>
      </c>
      <c r="G30" s="146">
        <f t="shared" si="1"/>
        <v>0.54137931034482756</v>
      </c>
      <c r="H30" s="145">
        <v>0</v>
      </c>
      <c r="I30" s="146">
        <f t="shared" si="5"/>
        <v>0.54137931034482756</v>
      </c>
      <c r="J30" s="145">
        <v>0</v>
      </c>
      <c r="K30" s="146">
        <f t="shared" si="6"/>
        <v>0.54137931034482756</v>
      </c>
      <c r="L30" s="145">
        <v>0</v>
      </c>
      <c r="M30" s="146">
        <f t="shared" si="7"/>
        <v>0.54137931034482756</v>
      </c>
      <c r="N30" s="149"/>
      <c r="O30" s="149"/>
    </row>
    <row r="31" spans="1:15" s="127" customFormat="1">
      <c r="A31" s="140" t="s">
        <v>968</v>
      </c>
      <c r="B31" s="151" t="s">
        <v>970</v>
      </c>
      <c r="C31" s="151">
        <v>428</v>
      </c>
      <c r="D31" s="143">
        <v>148</v>
      </c>
      <c r="E31" s="144">
        <f t="shared" si="0"/>
        <v>0.34579439252336447</v>
      </c>
      <c r="F31" s="145">
        <v>0</v>
      </c>
      <c r="G31" s="146">
        <f t="shared" si="1"/>
        <v>0.34579439252336447</v>
      </c>
      <c r="H31" s="145">
        <v>0</v>
      </c>
      <c r="I31" s="146">
        <f t="shared" si="5"/>
        <v>0.34579439252336447</v>
      </c>
      <c r="J31" s="145">
        <v>0</v>
      </c>
      <c r="K31" s="146">
        <f t="shared" si="6"/>
        <v>0.34579439252336447</v>
      </c>
      <c r="L31" s="145">
        <v>0</v>
      </c>
      <c r="M31" s="146">
        <f t="shared" si="7"/>
        <v>0.34579439252336447</v>
      </c>
      <c r="N31" s="149"/>
      <c r="O31" s="149"/>
    </row>
    <row r="32" spans="1:15" s="127" customFormat="1">
      <c r="A32" s="140" t="s">
        <v>968</v>
      </c>
      <c r="B32" s="151" t="s">
        <v>971</v>
      </c>
      <c r="C32" s="151">
        <v>428</v>
      </c>
      <c r="D32" s="143">
        <v>84</v>
      </c>
      <c r="E32" s="144">
        <f t="shared" si="0"/>
        <v>0.19626168224299065</v>
      </c>
      <c r="F32" s="145">
        <v>0</v>
      </c>
      <c r="G32" s="146">
        <f t="shared" si="1"/>
        <v>0.19626168224299065</v>
      </c>
      <c r="H32" s="145">
        <v>0</v>
      </c>
      <c r="I32" s="146">
        <f t="shared" si="5"/>
        <v>0.19626168224299065</v>
      </c>
      <c r="J32" s="145">
        <v>0</v>
      </c>
      <c r="K32" s="146">
        <f t="shared" si="6"/>
        <v>0.19626168224299065</v>
      </c>
      <c r="L32" s="145">
        <v>0</v>
      </c>
      <c r="M32" s="146">
        <f t="shared" si="7"/>
        <v>0.19626168224299065</v>
      </c>
      <c r="O32" s="149"/>
    </row>
    <row r="33" spans="1:18" s="127" customFormat="1">
      <c r="A33" s="140" t="s">
        <v>968</v>
      </c>
      <c r="B33" s="151" t="s">
        <v>972</v>
      </c>
      <c r="C33" s="151">
        <v>428</v>
      </c>
      <c r="D33" s="143">
        <v>257</v>
      </c>
      <c r="E33" s="144">
        <f t="shared" si="0"/>
        <v>0.60046728971962615</v>
      </c>
      <c r="F33" s="145">
        <v>0</v>
      </c>
      <c r="G33" s="146">
        <f t="shared" si="1"/>
        <v>0.60046728971962615</v>
      </c>
      <c r="H33" s="145">
        <v>0</v>
      </c>
      <c r="I33" s="146">
        <f t="shared" si="5"/>
        <v>0.60046728971962615</v>
      </c>
      <c r="J33" s="145">
        <v>0</v>
      </c>
      <c r="K33" s="146">
        <f t="shared" si="6"/>
        <v>0.60046728971962615</v>
      </c>
      <c r="L33" s="145">
        <v>0</v>
      </c>
      <c r="M33" s="146">
        <f t="shared" si="7"/>
        <v>0.60046728971962615</v>
      </c>
      <c r="O33" s="149"/>
    </row>
    <row r="34" spans="1:18" s="127" customFormat="1">
      <c r="A34" s="140" t="s">
        <v>968</v>
      </c>
      <c r="B34" s="151" t="s">
        <v>973</v>
      </c>
      <c r="C34" s="151">
        <v>428</v>
      </c>
      <c r="D34" s="143">
        <v>85</v>
      </c>
      <c r="E34" s="144">
        <f t="shared" si="0"/>
        <v>0.19859813084112149</v>
      </c>
      <c r="F34" s="145">
        <v>0</v>
      </c>
      <c r="G34" s="146">
        <f t="shared" si="1"/>
        <v>0.19859813084112149</v>
      </c>
      <c r="H34" s="145">
        <v>0</v>
      </c>
      <c r="I34" s="146">
        <f t="shared" si="5"/>
        <v>0.19859813084112149</v>
      </c>
      <c r="J34" s="145">
        <v>0</v>
      </c>
      <c r="K34" s="146">
        <f t="shared" si="6"/>
        <v>0.19859813084112149</v>
      </c>
      <c r="L34" s="145">
        <v>0</v>
      </c>
      <c r="M34" s="146">
        <f t="shared" si="7"/>
        <v>0.19859813084112149</v>
      </c>
      <c r="O34" s="149"/>
    </row>
    <row r="35" spans="1:18" s="127" customFormat="1">
      <c r="A35" s="140" t="s">
        <v>968</v>
      </c>
      <c r="B35" s="151" t="s">
        <v>974</v>
      </c>
      <c r="C35" s="151">
        <v>428</v>
      </c>
      <c r="D35" s="143">
        <v>248</v>
      </c>
      <c r="E35" s="144">
        <f t="shared" si="0"/>
        <v>0.57943925233644855</v>
      </c>
      <c r="F35" s="145">
        <v>0</v>
      </c>
      <c r="G35" s="146">
        <f t="shared" si="1"/>
        <v>0.57943925233644855</v>
      </c>
      <c r="H35" s="145">
        <v>0</v>
      </c>
      <c r="I35" s="146">
        <f t="shared" si="5"/>
        <v>0.57943925233644855</v>
      </c>
      <c r="J35" s="145">
        <v>0</v>
      </c>
      <c r="K35" s="146">
        <f t="shared" si="6"/>
        <v>0.57943925233644855</v>
      </c>
      <c r="L35" s="145">
        <v>0</v>
      </c>
      <c r="M35" s="146">
        <f t="shared" si="7"/>
        <v>0.57943925233644855</v>
      </c>
      <c r="O35" s="149"/>
    </row>
    <row r="36" spans="1:18" s="127" customFormat="1">
      <c r="A36" s="140" t="s">
        <v>975</v>
      </c>
      <c r="B36" s="151" t="s">
        <v>976</v>
      </c>
      <c r="C36" s="151">
        <v>290</v>
      </c>
      <c r="D36" s="143">
        <v>171</v>
      </c>
      <c r="E36" s="144">
        <f t="shared" si="0"/>
        <v>0.58965517241379306</v>
      </c>
      <c r="F36" s="145">
        <v>0</v>
      </c>
      <c r="G36" s="146">
        <f t="shared" si="1"/>
        <v>0.58965517241379306</v>
      </c>
      <c r="H36" s="145">
        <v>0</v>
      </c>
      <c r="I36" s="146">
        <f t="shared" si="5"/>
        <v>0.58965517241379306</v>
      </c>
      <c r="J36" s="145">
        <v>0</v>
      </c>
      <c r="K36" s="146">
        <f t="shared" si="6"/>
        <v>0.58965517241379306</v>
      </c>
      <c r="L36" s="145">
        <v>0</v>
      </c>
      <c r="M36" s="146">
        <f t="shared" si="7"/>
        <v>0.58965517241379306</v>
      </c>
      <c r="O36" s="149"/>
    </row>
    <row r="37" spans="1:18" s="127" customFormat="1">
      <c r="A37" s="140" t="s">
        <v>975</v>
      </c>
      <c r="B37" s="151" t="s">
        <v>977</v>
      </c>
      <c r="C37" s="151">
        <v>551</v>
      </c>
      <c r="D37" s="143">
        <v>104</v>
      </c>
      <c r="E37" s="144">
        <f t="shared" si="0"/>
        <v>0.18874773139745918</v>
      </c>
      <c r="F37" s="145">
        <v>0</v>
      </c>
      <c r="G37" s="146">
        <f t="shared" si="1"/>
        <v>0.18874773139745918</v>
      </c>
      <c r="H37" s="145">
        <v>0</v>
      </c>
      <c r="I37" s="146">
        <f t="shared" si="5"/>
        <v>0.18874773139745918</v>
      </c>
      <c r="J37" s="145">
        <v>0</v>
      </c>
      <c r="K37" s="146">
        <f t="shared" si="6"/>
        <v>0.18874773139745918</v>
      </c>
      <c r="L37" s="145">
        <v>0</v>
      </c>
      <c r="M37" s="146">
        <f t="shared" si="7"/>
        <v>0.18874773139745918</v>
      </c>
      <c r="N37" s="149"/>
      <c r="O37" s="149"/>
    </row>
    <row r="38" spans="1:18" s="127" customFormat="1">
      <c r="A38" s="140" t="s">
        <v>978</v>
      </c>
      <c r="B38" s="151" t="s">
        <v>979</v>
      </c>
      <c r="C38" s="151">
        <v>551</v>
      </c>
      <c r="D38" s="143">
        <v>314</v>
      </c>
      <c r="E38" s="144">
        <f t="shared" si="0"/>
        <v>0.56987295825771322</v>
      </c>
      <c r="F38" s="145">
        <v>0</v>
      </c>
      <c r="G38" s="146">
        <f t="shared" si="1"/>
        <v>0.56987295825771322</v>
      </c>
      <c r="H38" s="145">
        <v>0</v>
      </c>
      <c r="I38" s="146">
        <f t="shared" si="5"/>
        <v>0.56987295825771322</v>
      </c>
      <c r="J38" s="145">
        <v>0</v>
      </c>
      <c r="K38" s="146">
        <f t="shared" si="6"/>
        <v>0.56987295825771322</v>
      </c>
      <c r="L38" s="145">
        <v>0</v>
      </c>
      <c r="M38" s="146">
        <f t="shared" si="7"/>
        <v>0.56987295825771322</v>
      </c>
      <c r="O38" s="149"/>
    </row>
    <row r="39" spans="1:18" s="127" customFormat="1">
      <c r="A39" s="140" t="s">
        <v>978</v>
      </c>
      <c r="B39" s="151" t="s">
        <v>980</v>
      </c>
      <c r="C39" s="151">
        <v>225</v>
      </c>
      <c r="D39" s="143">
        <v>167</v>
      </c>
      <c r="E39" s="144">
        <f t="shared" si="0"/>
        <v>0.74222222222222223</v>
      </c>
      <c r="F39" s="145">
        <v>0</v>
      </c>
      <c r="G39" s="146">
        <f t="shared" si="1"/>
        <v>0.74222222222222223</v>
      </c>
      <c r="H39" s="145">
        <v>0</v>
      </c>
      <c r="I39" s="146">
        <f t="shared" si="5"/>
        <v>0.74222222222222223</v>
      </c>
      <c r="J39" s="145">
        <v>0</v>
      </c>
      <c r="K39" s="146">
        <f t="shared" si="6"/>
        <v>0.74222222222222223</v>
      </c>
      <c r="L39" s="145">
        <v>0</v>
      </c>
      <c r="M39" s="146">
        <f t="shared" si="7"/>
        <v>0.74222222222222223</v>
      </c>
      <c r="N39" s="149"/>
      <c r="O39" s="149"/>
    </row>
    <row r="40" spans="1:18" s="127" customFormat="1">
      <c r="A40" s="140" t="s">
        <v>978</v>
      </c>
      <c r="B40" s="151" t="s">
        <v>981</v>
      </c>
      <c r="C40" s="151">
        <v>290</v>
      </c>
      <c r="D40" s="143">
        <v>119</v>
      </c>
      <c r="E40" s="144">
        <f t="shared" si="0"/>
        <v>0.41034482758620688</v>
      </c>
      <c r="F40" s="145">
        <v>0</v>
      </c>
      <c r="G40" s="146">
        <f t="shared" si="1"/>
        <v>0.41034482758620688</v>
      </c>
      <c r="H40" s="145">
        <v>0</v>
      </c>
      <c r="I40" s="146">
        <f t="shared" si="5"/>
        <v>0.41034482758620688</v>
      </c>
      <c r="J40" s="145">
        <v>0</v>
      </c>
      <c r="K40" s="146">
        <f t="shared" si="6"/>
        <v>0.41034482758620688</v>
      </c>
      <c r="L40" s="145">
        <v>0</v>
      </c>
      <c r="M40" s="146">
        <f t="shared" si="7"/>
        <v>0.41034482758620688</v>
      </c>
      <c r="O40" s="149"/>
    </row>
    <row r="41" spans="1:18" s="127" customFormat="1">
      <c r="A41" s="140" t="s">
        <v>978</v>
      </c>
      <c r="B41" s="153" t="s">
        <v>982</v>
      </c>
      <c r="C41" s="151">
        <v>551</v>
      </c>
      <c r="D41" s="143">
        <v>0</v>
      </c>
      <c r="E41" s="144">
        <f t="shared" si="0"/>
        <v>0</v>
      </c>
      <c r="F41" s="145"/>
      <c r="G41" s="146">
        <v>0.21</v>
      </c>
      <c r="H41" s="145">
        <v>0</v>
      </c>
      <c r="I41" s="146">
        <f t="shared" si="5"/>
        <v>0.21</v>
      </c>
      <c r="J41" s="145">
        <v>0</v>
      </c>
      <c r="K41" s="146">
        <f t="shared" si="6"/>
        <v>0.21</v>
      </c>
      <c r="L41" s="145">
        <v>0</v>
      </c>
      <c r="M41" s="146">
        <f t="shared" si="7"/>
        <v>0.21</v>
      </c>
      <c r="O41" s="149"/>
    </row>
    <row r="42" spans="1:18" s="127" customFormat="1">
      <c r="A42" s="140" t="s">
        <v>978</v>
      </c>
      <c r="B42" s="153" t="s">
        <v>983</v>
      </c>
      <c r="C42" s="151">
        <v>551</v>
      </c>
      <c r="D42" s="143">
        <v>0</v>
      </c>
      <c r="E42" s="144">
        <f t="shared" si="0"/>
        <v>0</v>
      </c>
      <c r="F42" s="145"/>
      <c r="G42" s="146">
        <v>0.21</v>
      </c>
      <c r="H42" s="145">
        <v>0</v>
      </c>
      <c r="I42" s="146">
        <f t="shared" si="5"/>
        <v>0.21</v>
      </c>
      <c r="J42" s="145">
        <v>0</v>
      </c>
      <c r="K42" s="146">
        <f t="shared" si="6"/>
        <v>0.21</v>
      </c>
      <c r="L42" s="145">
        <v>0</v>
      </c>
      <c r="M42" s="146">
        <f t="shared" si="7"/>
        <v>0.21</v>
      </c>
      <c r="O42" s="149"/>
    </row>
    <row r="43" spans="1:18" s="127" customFormat="1">
      <c r="A43" s="140" t="s">
        <v>984</v>
      </c>
      <c r="B43" s="151" t="s">
        <v>985</v>
      </c>
      <c r="C43" s="151">
        <v>372</v>
      </c>
      <c r="D43" s="143">
        <v>289</v>
      </c>
      <c r="E43" s="144">
        <f t="shared" si="0"/>
        <v>0.7768817204301075</v>
      </c>
      <c r="F43" s="145">
        <v>0</v>
      </c>
      <c r="G43" s="146">
        <f>E43*(1+F43)</f>
        <v>0.7768817204301075</v>
      </c>
      <c r="H43" s="145">
        <v>0</v>
      </c>
      <c r="I43" s="146">
        <f t="shared" si="5"/>
        <v>0.7768817204301075</v>
      </c>
      <c r="J43" s="145">
        <v>0</v>
      </c>
      <c r="K43" s="146">
        <f t="shared" si="6"/>
        <v>0.7768817204301075</v>
      </c>
      <c r="L43" s="145">
        <v>0</v>
      </c>
      <c r="M43" s="146">
        <f t="shared" si="7"/>
        <v>0.7768817204301075</v>
      </c>
      <c r="O43" s="149"/>
    </row>
    <row r="44" spans="1:18" s="127" customFormat="1">
      <c r="A44" s="140" t="s">
        <v>984</v>
      </c>
      <c r="B44" s="151" t="s">
        <v>986</v>
      </c>
      <c r="C44" s="151">
        <v>428</v>
      </c>
      <c r="D44" s="143">
        <v>256</v>
      </c>
      <c r="E44" s="144">
        <f>D44/C44</f>
        <v>0.59813084112149528</v>
      </c>
      <c r="F44" s="145">
        <v>0</v>
      </c>
      <c r="G44" s="146">
        <f>E44*(1+F44)</f>
        <v>0.59813084112149528</v>
      </c>
      <c r="H44" s="145">
        <v>0</v>
      </c>
      <c r="I44" s="146">
        <f t="shared" si="5"/>
        <v>0.59813084112149528</v>
      </c>
      <c r="J44" s="145">
        <v>0</v>
      </c>
      <c r="K44" s="146">
        <f t="shared" si="6"/>
        <v>0.59813084112149528</v>
      </c>
      <c r="L44" s="145">
        <v>0</v>
      </c>
      <c r="M44" s="146">
        <f t="shared" si="7"/>
        <v>0.59813084112149528</v>
      </c>
      <c r="N44" s="149"/>
      <c r="O44" s="149"/>
      <c r="Q44" s="149"/>
    </row>
    <row r="45" spans="1:18" s="127" customFormat="1">
      <c r="A45" s="140" t="s">
        <v>984</v>
      </c>
      <c r="B45" s="151" t="s">
        <v>980</v>
      </c>
      <c r="C45" s="151">
        <v>551</v>
      </c>
      <c r="D45" s="143">
        <v>305</v>
      </c>
      <c r="E45" s="144">
        <f>D45/C45</f>
        <v>0.55353901996370236</v>
      </c>
      <c r="F45" s="145">
        <v>0</v>
      </c>
      <c r="G45" s="146">
        <f>E45*(1+F45)</f>
        <v>0.55353901996370236</v>
      </c>
      <c r="H45" s="145">
        <v>0</v>
      </c>
      <c r="I45" s="146">
        <f t="shared" si="5"/>
        <v>0.55353901996370236</v>
      </c>
      <c r="J45" s="145">
        <v>0</v>
      </c>
      <c r="K45" s="146">
        <f t="shared" si="6"/>
        <v>0.55353901996370236</v>
      </c>
      <c r="L45" s="145">
        <v>0</v>
      </c>
      <c r="M45" s="146">
        <f t="shared" si="7"/>
        <v>0.55353901996370236</v>
      </c>
      <c r="O45" s="149"/>
    </row>
    <row r="46" spans="1:18" s="127" customFormat="1">
      <c r="A46" s="140" t="s">
        <v>984</v>
      </c>
      <c r="B46" s="151" t="s">
        <v>987</v>
      </c>
      <c r="C46" s="151">
        <v>325</v>
      </c>
      <c r="D46" s="143">
        <v>169</v>
      </c>
      <c r="E46" s="144">
        <f>D46/C46</f>
        <v>0.52</v>
      </c>
      <c r="F46" s="145">
        <v>0</v>
      </c>
      <c r="G46" s="146">
        <f>E46*(1+F46)</f>
        <v>0.52</v>
      </c>
      <c r="H46" s="145">
        <v>0</v>
      </c>
      <c r="I46" s="146">
        <f t="shared" si="5"/>
        <v>0.52</v>
      </c>
      <c r="J46" s="145">
        <v>0</v>
      </c>
      <c r="K46" s="146">
        <f t="shared" si="6"/>
        <v>0.52</v>
      </c>
      <c r="L46" s="145">
        <v>0</v>
      </c>
      <c r="M46" s="146">
        <f t="shared" si="7"/>
        <v>0.52</v>
      </c>
      <c r="O46" s="149"/>
      <c r="Q46" s="149"/>
    </row>
    <row r="47" spans="1:18" s="127" customFormat="1">
      <c r="A47" s="140" t="s">
        <v>988</v>
      </c>
      <c r="B47" s="151">
        <v>4</v>
      </c>
      <c r="C47" s="151">
        <v>551</v>
      </c>
      <c r="D47" s="143">
        <v>235</v>
      </c>
      <c r="E47" s="144">
        <f t="shared" si="0"/>
        <v>0.426497277676951</v>
      </c>
      <c r="F47" s="145">
        <v>0</v>
      </c>
      <c r="G47" s="146">
        <f t="shared" ref="G47:G52" si="8">E47*(1+F47)</f>
        <v>0.426497277676951</v>
      </c>
      <c r="H47" s="145">
        <v>0</v>
      </c>
      <c r="I47" s="146">
        <f t="shared" si="5"/>
        <v>0.426497277676951</v>
      </c>
      <c r="J47" s="145">
        <v>0</v>
      </c>
      <c r="K47" s="146">
        <f t="shared" si="6"/>
        <v>0.426497277676951</v>
      </c>
      <c r="L47" s="145">
        <v>0</v>
      </c>
      <c r="M47" s="146">
        <f t="shared" si="7"/>
        <v>0.426497277676951</v>
      </c>
      <c r="O47" s="149"/>
      <c r="P47" s="149"/>
      <c r="Q47" s="149"/>
      <c r="R47" s="149"/>
    </row>
    <row r="48" spans="1:18" s="127" customFormat="1">
      <c r="A48" s="140" t="s">
        <v>988</v>
      </c>
      <c r="B48" s="151">
        <v>5</v>
      </c>
      <c r="C48" s="151">
        <v>551</v>
      </c>
      <c r="D48" s="143">
        <v>263</v>
      </c>
      <c r="E48" s="144">
        <f t="shared" si="0"/>
        <v>0.47731397459165154</v>
      </c>
      <c r="F48" s="145">
        <v>0</v>
      </c>
      <c r="G48" s="146">
        <f t="shared" si="8"/>
        <v>0.47731397459165154</v>
      </c>
      <c r="H48" s="145">
        <v>0</v>
      </c>
      <c r="I48" s="146">
        <f t="shared" si="5"/>
        <v>0.47731397459165154</v>
      </c>
      <c r="J48" s="145">
        <v>0</v>
      </c>
      <c r="K48" s="146">
        <f t="shared" si="6"/>
        <v>0.47731397459165154</v>
      </c>
      <c r="L48" s="145">
        <v>0</v>
      </c>
      <c r="M48" s="146">
        <f t="shared" si="7"/>
        <v>0.47731397459165154</v>
      </c>
      <c r="O48" s="149"/>
      <c r="P48" s="149"/>
      <c r="Q48" s="149"/>
      <c r="R48" s="149"/>
    </row>
    <row r="49" spans="1:18" s="127" customFormat="1">
      <c r="A49" s="140" t="s">
        <v>988</v>
      </c>
      <c r="B49" s="151" t="s">
        <v>989</v>
      </c>
      <c r="C49" s="151">
        <v>372</v>
      </c>
      <c r="D49" s="143">
        <v>289</v>
      </c>
      <c r="E49" s="144">
        <f t="shared" si="0"/>
        <v>0.7768817204301075</v>
      </c>
      <c r="F49" s="145">
        <v>0</v>
      </c>
      <c r="G49" s="146">
        <f t="shared" si="8"/>
        <v>0.7768817204301075</v>
      </c>
      <c r="H49" s="145">
        <v>0</v>
      </c>
      <c r="I49" s="146">
        <f t="shared" si="5"/>
        <v>0.7768817204301075</v>
      </c>
      <c r="J49" s="145">
        <v>0</v>
      </c>
      <c r="K49" s="146">
        <f t="shared" si="6"/>
        <v>0.7768817204301075</v>
      </c>
      <c r="L49" s="145">
        <v>0</v>
      </c>
      <c r="M49" s="146">
        <f t="shared" si="7"/>
        <v>0.7768817204301075</v>
      </c>
      <c r="O49" s="149"/>
      <c r="P49" s="149"/>
      <c r="Q49" s="149"/>
      <c r="R49" s="149"/>
    </row>
    <row r="50" spans="1:18" s="127" customFormat="1">
      <c r="A50" s="140" t="s">
        <v>988</v>
      </c>
      <c r="B50" s="151">
        <v>14</v>
      </c>
      <c r="C50" s="151">
        <v>551</v>
      </c>
      <c r="D50" s="143">
        <v>300</v>
      </c>
      <c r="E50" s="144">
        <f t="shared" si="0"/>
        <v>0.54446460980036293</v>
      </c>
      <c r="F50" s="145">
        <v>0.625</v>
      </c>
      <c r="G50" s="146">
        <f t="shared" si="8"/>
        <v>0.88475499092558973</v>
      </c>
      <c r="H50" s="145">
        <v>0</v>
      </c>
      <c r="I50" s="146">
        <f t="shared" si="5"/>
        <v>0.88475499092558973</v>
      </c>
      <c r="J50" s="145">
        <v>0</v>
      </c>
      <c r="K50" s="146">
        <f t="shared" si="6"/>
        <v>0.88475499092558973</v>
      </c>
      <c r="L50" s="145">
        <v>0</v>
      </c>
      <c r="M50" s="146">
        <f t="shared" si="7"/>
        <v>0.88475499092558973</v>
      </c>
      <c r="O50" s="149"/>
      <c r="P50" s="149"/>
      <c r="Q50" s="149"/>
      <c r="R50" s="149"/>
    </row>
    <row r="51" spans="1:18" s="127" customFormat="1">
      <c r="A51" s="140" t="s">
        <v>988</v>
      </c>
      <c r="B51" s="151">
        <v>16</v>
      </c>
      <c r="C51" s="151">
        <v>551</v>
      </c>
      <c r="D51" s="143">
        <v>316</v>
      </c>
      <c r="E51" s="144">
        <f t="shared" si="0"/>
        <v>0.573502722323049</v>
      </c>
      <c r="F51" s="145">
        <v>0.625</v>
      </c>
      <c r="G51" s="146">
        <f t="shared" si="8"/>
        <v>0.93194192377495466</v>
      </c>
      <c r="H51" s="145">
        <v>0</v>
      </c>
      <c r="I51" s="146">
        <f t="shared" si="5"/>
        <v>0.93194192377495466</v>
      </c>
      <c r="J51" s="145">
        <v>0</v>
      </c>
      <c r="K51" s="146">
        <f t="shared" si="6"/>
        <v>0.93194192377495466</v>
      </c>
      <c r="L51" s="145">
        <v>0</v>
      </c>
      <c r="M51" s="146">
        <f t="shared" si="7"/>
        <v>0.93194192377495466</v>
      </c>
      <c r="O51" s="149"/>
      <c r="P51" s="149"/>
      <c r="Q51" s="149"/>
      <c r="R51" s="149"/>
    </row>
    <row r="52" spans="1:18" s="127" customFormat="1">
      <c r="A52" s="140" t="s">
        <v>988</v>
      </c>
      <c r="B52" s="151">
        <v>17</v>
      </c>
      <c r="C52" s="151">
        <v>551</v>
      </c>
      <c r="D52" s="143">
        <v>318</v>
      </c>
      <c r="E52" s="144">
        <f t="shared" si="0"/>
        <v>0.57713248638838477</v>
      </c>
      <c r="F52" s="145">
        <v>0</v>
      </c>
      <c r="G52" s="146">
        <f t="shared" si="8"/>
        <v>0.57713248638838477</v>
      </c>
      <c r="H52" s="145">
        <v>0</v>
      </c>
      <c r="I52" s="146">
        <f t="shared" si="5"/>
        <v>0.57713248638838477</v>
      </c>
      <c r="J52" s="145">
        <v>0</v>
      </c>
      <c r="K52" s="146">
        <f t="shared" si="6"/>
        <v>0.57713248638838477</v>
      </c>
      <c r="L52" s="145">
        <v>0</v>
      </c>
      <c r="M52" s="146">
        <f t="shared" si="7"/>
        <v>0.57713248638838477</v>
      </c>
      <c r="O52" s="149"/>
      <c r="P52" s="149"/>
      <c r="Q52" s="149"/>
      <c r="R52" s="149"/>
    </row>
    <row r="53" spans="1:18" s="127" customFormat="1">
      <c r="A53" s="140" t="s">
        <v>990</v>
      </c>
      <c r="B53" s="141">
        <v>1</v>
      </c>
      <c r="C53" s="151">
        <v>551</v>
      </c>
      <c r="D53" s="143">
        <v>385</v>
      </c>
      <c r="E53" s="144">
        <f t="shared" si="0"/>
        <v>0.69872958257713247</v>
      </c>
      <c r="F53" s="145">
        <v>-0.25600000000000001</v>
      </c>
      <c r="G53" s="146">
        <f t="shared" si="1"/>
        <v>0.5198548094373866</v>
      </c>
      <c r="H53" s="145">
        <v>0.05</v>
      </c>
      <c r="I53" s="146">
        <f t="shared" si="5"/>
        <v>0.54584754990925599</v>
      </c>
      <c r="J53" s="145">
        <v>0</v>
      </c>
      <c r="K53" s="146">
        <f t="shared" si="6"/>
        <v>0.54584754990925599</v>
      </c>
      <c r="L53" s="145">
        <v>0</v>
      </c>
      <c r="M53" s="146">
        <f t="shared" si="7"/>
        <v>0.54584754990925599</v>
      </c>
      <c r="O53" s="149"/>
    </row>
    <row r="54" spans="1:18" s="127" customFormat="1">
      <c r="A54" s="140" t="s">
        <v>990</v>
      </c>
      <c r="B54" s="141">
        <v>2</v>
      </c>
      <c r="C54" s="151">
        <v>1102</v>
      </c>
      <c r="D54" s="143">
        <v>577</v>
      </c>
      <c r="E54" s="144">
        <f t="shared" si="0"/>
        <v>0.52359346642468241</v>
      </c>
      <c r="F54" s="145">
        <v>0.38</v>
      </c>
      <c r="G54" s="146">
        <f>E54*(1+F54)</f>
        <v>0.72255898366606164</v>
      </c>
      <c r="H54" s="145">
        <v>0</v>
      </c>
      <c r="I54" s="146">
        <f>G54*(1+H54)</f>
        <v>0.72255898366606164</v>
      </c>
      <c r="J54" s="145">
        <v>0</v>
      </c>
      <c r="K54" s="146">
        <f>I54*(1+J54)</f>
        <v>0.72255898366606164</v>
      </c>
      <c r="L54" s="145">
        <v>0</v>
      </c>
      <c r="M54" s="146">
        <f>K54*(1+L54)</f>
        <v>0.72255898366606164</v>
      </c>
      <c r="O54" s="149"/>
    </row>
    <row r="55" spans="1:18" s="127" customFormat="1">
      <c r="A55" s="140" t="s">
        <v>990</v>
      </c>
      <c r="B55" s="141">
        <v>3</v>
      </c>
      <c r="C55" s="151">
        <v>305</v>
      </c>
      <c r="D55" s="143">
        <v>188</v>
      </c>
      <c r="E55" s="144">
        <f t="shared" si="0"/>
        <v>0.61639344262295082</v>
      </c>
      <c r="F55" s="145">
        <v>0</v>
      </c>
      <c r="G55" s="146">
        <f t="shared" si="1"/>
        <v>0.61639344262295082</v>
      </c>
      <c r="H55" s="145">
        <v>0</v>
      </c>
      <c r="I55" s="146">
        <f t="shared" si="5"/>
        <v>0.61639344262295082</v>
      </c>
      <c r="J55" s="145">
        <v>0</v>
      </c>
      <c r="K55" s="146">
        <f t="shared" si="6"/>
        <v>0.61639344262295082</v>
      </c>
      <c r="L55" s="145">
        <v>0</v>
      </c>
      <c r="M55" s="146">
        <f t="shared" si="7"/>
        <v>0.61639344262295082</v>
      </c>
      <c r="O55" s="149"/>
    </row>
    <row r="56" spans="1:18" s="127" customFormat="1">
      <c r="A56" s="140" t="s">
        <v>990</v>
      </c>
      <c r="B56" s="141">
        <v>4</v>
      </c>
      <c r="C56" s="151">
        <v>551</v>
      </c>
      <c r="D56" s="143">
        <v>229</v>
      </c>
      <c r="E56" s="144">
        <f t="shared" si="0"/>
        <v>0.41560798548094374</v>
      </c>
      <c r="F56" s="145">
        <v>0</v>
      </c>
      <c r="G56" s="146">
        <f t="shared" si="1"/>
        <v>0.41560798548094374</v>
      </c>
      <c r="H56" s="145">
        <v>0</v>
      </c>
      <c r="I56" s="146">
        <f t="shared" si="5"/>
        <v>0.41560798548094374</v>
      </c>
      <c r="J56" s="145">
        <v>0</v>
      </c>
      <c r="K56" s="146">
        <f t="shared" si="6"/>
        <v>0.41560798548094374</v>
      </c>
      <c r="L56" s="145">
        <v>0</v>
      </c>
      <c r="M56" s="146">
        <f t="shared" si="7"/>
        <v>0.41560798548094374</v>
      </c>
      <c r="O56" s="149"/>
    </row>
    <row r="57" spans="1:18" s="127" customFormat="1">
      <c r="A57" s="140" t="s">
        <v>990</v>
      </c>
      <c r="B57" s="141">
        <v>6</v>
      </c>
      <c r="C57" s="151">
        <v>305</v>
      </c>
      <c r="D57" s="143">
        <v>55</v>
      </c>
      <c r="E57" s="144">
        <f t="shared" si="0"/>
        <v>0.18032786885245902</v>
      </c>
      <c r="F57" s="145">
        <v>0</v>
      </c>
      <c r="G57" s="146">
        <f t="shared" si="1"/>
        <v>0.18032786885245902</v>
      </c>
      <c r="H57" s="145">
        <v>0</v>
      </c>
      <c r="I57" s="146">
        <f t="shared" si="5"/>
        <v>0.18032786885245902</v>
      </c>
      <c r="J57" s="145">
        <v>0</v>
      </c>
      <c r="K57" s="146">
        <f t="shared" si="6"/>
        <v>0.18032786885245902</v>
      </c>
      <c r="L57" s="145">
        <v>0</v>
      </c>
      <c r="M57" s="146">
        <f t="shared" si="7"/>
        <v>0.18032786885245902</v>
      </c>
      <c r="O57" s="149"/>
    </row>
    <row r="58" spans="1:18" s="127" customFormat="1" ht="32.25" customHeight="1">
      <c r="A58" s="140" t="s">
        <v>990</v>
      </c>
      <c r="B58" s="154" t="s">
        <v>991</v>
      </c>
      <c r="C58" s="151">
        <v>551</v>
      </c>
      <c r="D58" s="155">
        <v>302</v>
      </c>
      <c r="E58" s="144">
        <f t="shared" si="0"/>
        <v>0.5480943738656987</v>
      </c>
      <c r="F58" s="145">
        <v>0</v>
      </c>
      <c r="G58" s="146">
        <v>0.52</v>
      </c>
      <c r="H58" s="145">
        <v>0.05</v>
      </c>
      <c r="I58" s="146">
        <f>G58*(1+H58)</f>
        <v>0.54600000000000004</v>
      </c>
      <c r="J58" s="145">
        <v>0</v>
      </c>
      <c r="K58" s="146">
        <f>I58*(1+J58)</f>
        <v>0.54600000000000004</v>
      </c>
      <c r="L58" s="145">
        <v>0</v>
      </c>
      <c r="M58" s="146">
        <f>K58*(1+L58)</f>
        <v>0.54600000000000004</v>
      </c>
      <c r="O58" s="149"/>
    </row>
    <row r="59" spans="1:18" s="127" customFormat="1">
      <c r="A59" s="140" t="s">
        <v>990</v>
      </c>
      <c r="B59" s="141">
        <v>9</v>
      </c>
      <c r="C59" s="151">
        <v>551</v>
      </c>
      <c r="D59" s="143">
        <v>343</v>
      </c>
      <c r="E59" s="144">
        <f t="shared" si="0"/>
        <v>0.6225045372050817</v>
      </c>
      <c r="F59" s="145">
        <v>-0.16500000000000001</v>
      </c>
      <c r="G59" s="146">
        <f t="shared" si="1"/>
        <v>0.51979128856624324</v>
      </c>
      <c r="H59" s="145">
        <v>0.05</v>
      </c>
      <c r="I59" s="146">
        <f t="shared" si="5"/>
        <v>0.54578085299455548</v>
      </c>
      <c r="J59" s="145">
        <v>0</v>
      </c>
      <c r="K59" s="146">
        <f t="shared" si="6"/>
        <v>0.54578085299455548</v>
      </c>
      <c r="L59" s="145">
        <v>0</v>
      </c>
      <c r="M59" s="146">
        <f t="shared" si="7"/>
        <v>0.54578085299455548</v>
      </c>
      <c r="O59" s="149"/>
    </row>
    <row r="60" spans="1:18" s="127" customFormat="1">
      <c r="A60" s="140" t="s">
        <v>990</v>
      </c>
      <c r="B60" s="141">
        <v>11</v>
      </c>
      <c r="C60" s="151">
        <v>305</v>
      </c>
      <c r="D60" s="143">
        <v>73</v>
      </c>
      <c r="E60" s="144">
        <f t="shared" si="0"/>
        <v>0.23934426229508196</v>
      </c>
      <c r="F60" s="145">
        <v>0</v>
      </c>
      <c r="G60" s="146">
        <f t="shared" si="1"/>
        <v>0.23934426229508196</v>
      </c>
      <c r="H60" s="145">
        <v>0</v>
      </c>
      <c r="I60" s="146">
        <f t="shared" si="5"/>
        <v>0.23934426229508196</v>
      </c>
      <c r="J60" s="145">
        <v>0</v>
      </c>
      <c r="K60" s="146">
        <f t="shared" si="6"/>
        <v>0.23934426229508196</v>
      </c>
      <c r="L60" s="145">
        <v>0</v>
      </c>
      <c r="M60" s="146">
        <f t="shared" si="7"/>
        <v>0.23934426229508196</v>
      </c>
      <c r="O60" s="149"/>
    </row>
    <row r="61" spans="1:18" s="127" customFormat="1">
      <c r="A61" s="140" t="s">
        <v>990</v>
      </c>
      <c r="B61" s="141">
        <v>13</v>
      </c>
      <c r="C61" s="151">
        <v>551</v>
      </c>
      <c r="D61" s="143">
        <v>197</v>
      </c>
      <c r="E61" s="144">
        <f t="shared" si="0"/>
        <v>0.35753176043557167</v>
      </c>
      <c r="F61" s="145">
        <v>0</v>
      </c>
      <c r="G61" s="146">
        <f t="shared" si="1"/>
        <v>0.35753176043557167</v>
      </c>
      <c r="H61" s="145">
        <v>0</v>
      </c>
      <c r="I61" s="146">
        <f t="shared" si="5"/>
        <v>0.35753176043557167</v>
      </c>
      <c r="J61" s="145">
        <v>0</v>
      </c>
      <c r="K61" s="146">
        <f t="shared" si="6"/>
        <v>0.35753176043557167</v>
      </c>
      <c r="L61" s="145">
        <v>0</v>
      </c>
      <c r="M61" s="146">
        <f t="shared" si="7"/>
        <v>0.35753176043557167</v>
      </c>
      <c r="O61" s="149"/>
    </row>
    <row r="62" spans="1:18" s="127" customFormat="1">
      <c r="A62" s="140" t="s">
        <v>990</v>
      </c>
      <c r="B62" s="141">
        <v>15</v>
      </c>
      <c r="C62" s="151">
        <v>305</v>
      </c>
      <c r="D62" s="143">
        <v>112</v>
      </c>
      <c r="E62" s="144">
        <f t="shared" si="0"/>
        <v>0.36721311475409835</v>
      </c>
      <c r="F62" s="145">
        <v>0</v>
      </c>
      <c r="G62" s="146">
        <f t="shared" si="1"/>
        <v>0.36721311475409835</v>
      </c>
      <c r="H62" s="145">
        <v>0</v>
      </c>
      <c r="I62" s="146">
        <f t="shared" si="5"/>
        <v>0.36721311475409835</v>
      </c>
      <c r="J62" s="145">
        <v>0</v>
      </c>
      <c r="K62" s="146">
        <f t="shared" si="6"/>
        <v>0.36721311475409835</v>
      </c>
      <c r="L62" s="145">
        <v>0</v>
      </c>
      <c r="M62" s="146">
        <f t="shared" si="7"/>
        <v>0.36721311475409835</v>
      </c>
      <c r="O62" s="149"/>
    </row>
    <row r="63" spans="1:18" s="127" customFormat="1">
      <c r="A63" s="140" t="s">
        <v>990</v>
      </c>
      <c r="B63" s="141">
        <v>17</v>
      </c>
      <c r="C63" s="151">
        <v>551</v>
      </c>
      <c r="D63" s="143">
        <v>231</v>
      </c>
      <c r="E63" s="144">
        <f>D63/C63</f>
        <v>0.41923774954627951</v>
      </c>
      <c r="F63" s="145">
        <v>0</v>
      </c>
      <c r="G63" s="146">
        <v>0.42</v>
      </c>
      <c r="H63" s="145">
        <v>0</v>
      </c>
      <c r="I63" s="146">
        <f>G63*(1+H63)</f>
        <v>0.42</v>
      </c>
      <c r="J63" s="145">
        <v>0</v>
      </c>
      <c r="K63" s="146">
        <f>I63*(1+J63)</f>
        <v>0.42</v>
      </c>
      <c r="L63" s="145">
        <v>0</v>
      </c>
      <c r="M63" s="146">
        <f>K63*(1+L63)</f>
        <v>0.42</v>
      </c>
      <c r="O63" s="149"/>
    </row>
    <row r="64" spans="1:18" s="127" customFormat="1">
      <c r="A64" s="140" t="s">
        <v>990</v>
      </c>
      <c r="B64" s="151">
        <v>5</v>
      </c>
      <c r="C64" s="151">
        <v>305</v>
      </c>
      <c r="D64" s="143">
        <v>141</v>
      </c>
      <c r="E64" s="144">
        <f>D64/C64</f>
        <v>0.46229508196721314</v>
      </c>
      <c r="F64" s="145">
        <v>0</v>
      </c>
      <c r="G64" s="146">
        <f>E64*(1+F64)</f>
        <v>0.46229508196721314</v>
      </c>
      <c r="H64" s="145">
        <v>0</v>
      </c>
      <c r="I64" s="146">
        <f>G64*(1+H64)</f>
        <v>0.46229508196721314</v>
      </c>
      <c r="J64" s="145">
        <v>0</v>
      </c>
      <c r="K64" s="146">
        <f>I64*(1+J64)</f>
        <v>0.46229508196721314</v>
      </c>
      <c r="L64" s="145">
        <v>0</v>
      </c>
      <c r="M64" s="146">
        <f>K64*(1+L64)</f>
        <v>0.46229508196721314</v>
      </c>
      <c r="O64" s="149"/>
    </row>
    <row r="65" spans="1:15" s="127" customFormat="1">
      <c r="A65" s="140" t="s">
        <v>990</v>
      </c>
      <c r="B65" s="151">
        <v>7</v>
      </c>
      <c r="C65" s="151">
        <v>305</v>
      </c>
      <c r="D65" s="143">
        <v>96</v>
      </c>
      <c r="E65" s="144">
        <f>D65/C65</f>
        <v>0.31475409836065577</v>
      </c>
      <c r="F65" s="145">
        <v>0</v>
      </c>
      <c r="G65" s="146">
        <f>E65*(1+F65)</f>
        <v>0.31475409836065577</v>
      </c>
      <c r="H65" s="145">
        <v>0</v>
      </c>
      <c r="I65" s="146">
        <f>G65*(1+H65)</f>
        <v>0.31475409836065577</v>
      </c>
      <c r="J65" s="145">
        <v>0</v>
      </c>
      <c r="K65" s="146">
        <f>I65*(1+J65)</f>
        <v>0.31475409836065577</v>
      </c>
      <c r="L65" s="145">
        <v>0</v>
      </c>
      <c r="M65" s="146">
        <f>K65*(1+L65)</f>
        <v>0.31475409836065577</v>
      </c>
      <c r="O65" s="149"/>
    </row>
    <row r="66" spans="1:15" s="127" customFormat="1">
      <c r="A66" s="140" t="s">
        <v>992</v>
      </c>
      <c r="B66" s="141">
        <v>13</v>
      </c>
      <c r="C66" s="151">
        <v>265</v>
      </c>
      <c r="D66" s="143">
        <v>194</v>
      </c>
      <c r="E66" s="144">
        <f t="shared" si="0"/>
        <v>0.73207547169811316</v>
      </c>
      <c r="F66" s="145">
        <v>0</v>
      </c>
      <c r="G66" s="146">
        <f t="shared" si="1"/>
        <v>0.73207547169811316</v>
      </c>
      <c r="H66" s="145">
        <v>0</v>
      </c>
      <c r="I66" s="146">
        <f t="shared" si="5"/>
        <v>0.73207547169811316</v>
      </c>
      <c r="J66" s="145">
        <v>0</v>
      </c>
      <c r="K66" s="146">
        <f>I66*(1+J66)</f>
        <v>0.73207547169811316</v>
      </c>
      <c r="L66" s="145">
        <v>0</v>
      </c>
      <c r="M66" s="146">
        <f>K66*(1+L66)</f>
        <v>0.73207547169811316</v>
      </c>
    </row>
    <row r="67" spans="1:15" s="127" customFormat="1">
      <c r="A67" s="140" t="s">
        <v>992</v>
      </c>
      <c r="B67" s="141">
        <v>14</v>
      </c>
      <c r="C67" s="151">
        <v>305</v>
      </c>
      <c r="D67" s="143">
        <v>243</v>
      </c>
      <c r="E67" s="144">
        <f t="shared" si="0"/>
        <v>0.79672131147540981</v>
      </c>
      <c r="F67" s="145">
        <v>0</v>
      </c>
      <c r="G67" s="146">
        <f t="shared" si="1"/>
        <v>0.79672131147540981</v>
      </c>
      <c r="H67" s="145">
        <v>0</v>
      </c>
      <c r="I67" s="146">
        <f t="shared" si="5"/>
        <v>0.79672131147540981</v>
      </c>
      <c r="J67" s="145">
        <v>0</v>
      </c>
      <c r="K67" s="146">
        <f t="shared" ref="K67:K87" si="9">I67*(1+J67)</f>
        <v>0.79672131147540981</v>
      </c>
      <c r="L67" s="145">
        <v>0</v>
      </c>
      <c r="M67" s="146">
        <f t="shared" ref="M67:M86" si="10">K67*(1+L67)</f>
        <v>0.79672131147540981</v>
      </c>
    </row>
    <row r="68" spans="1:15" s="127" customFormat="1">
      <c r="A68" s="140" t="s">
        <v>992</v>
      </c>
      <c r="B68" s="141">
        <v>15</v>
      </c>
      <c r="C68" s="151">
        <v>265</v>
      </c>
      <c r="D68" s="143">
        <v>190</v>
      </c>
      <c r="E68" s="144">
        <f t="shared" ref="E68:E87" si="11">D68/C68</f>
        <v>0.71698113207547165</v>
      </c>
      <c r="F68" s="145">
        <v>0</v>
      </c>
      <c r="G68" s="146">
        <f t="shared" si="1"/>
        <v>0.71698113207547165</v>
      </c>
      <c r="H68" s="145">
        <v>0</v>
      </c>
      <c r="I68" s="146">
        <f t="shared" si="5"/>
        <v>0.71698113207547165</v>
      </c>
      <c r="J68" s="145">
        <v>0</v>
      </c>
      <c r="K68" s="146">
        <f t="shared" si="9"/>
        <v>0.71698113207547165</v>
      </c>
      <c r="L68" s="145">
        <v>0</v>
      </c>
      <c r="M68" s="146">
        <f t="shared" si="10"/>
        <v>0.71698113207547165</v>
      </c>
    </row>
    <row r="69" spans="1:15" s="127" customFormat="1">
      <c r="A69" s="140" t="s">
        <v>992</v>
      </c>
      <c r="B69" s="141">
        <v>16</v>
      </c>
      <c r="C69" s="151">
        <v>265</v>
      </c>
      <c r="D69" s="143">
        <v>198</v>
      </c>
      <c r="E69" s="144">
        <f t="shared" si="11"/>
        <v>0.74716981132075466</v>
      </c>
      <c r="F69" s="145">
        <v>0</v>
      </c>
      <c r="G69" s="146">
        <f t="shared" si="1"/>
        <v>0.74716981132075466</v>
      </c>
      <c r="H69" s="145">
        <v>0</v>
      </c>
      <c r="I69" s="146">
        <f t="shared" si="5"/>
        <v>0.74716981132075466</v>
      </c>
      <c r="J69" s="145">
        <v>0</v>
      </c>
      <c r="K69" s="146">
        <f t="shared" si="9"/>
        <v>0.74716981132075466</v>
      </c>
      <c r="L69" s="145">
        <v>0</v>
      </c>
      <c r="M69" s="146">
        <f t="shared" si="10"/>
        <v>0.74716981132075466</v>
      </c>
    </row>
    <row r="70" spans="1:15" s="127" customFormat="1">
      <c r="A70" s="140" t="s">
        <v>992</v>
      </c>
      <c r="B70" s="141">
        <v>5</v>
      </c>
      <c r="C70" s="151">
        <v>305</v>
      </c>
      <c r="D70" s="143">
        <v>137</v>
      </c>
      <c r="E70" s="144">
        <f t="shared" si="11"/>
        <v>0.44918032786885248</v>
      </c>
      <c r="F70" s="145">
        <v>0</v>
      </c>
      <c r="G70" s="146">
        <f t="shared" si="1"/>
        <v>0.44918032786885248</v>
      </c>
      <c r="H70" s="145">
        <v>0</v>
      </c>
      <c r="I70" s="146">
        <f t="shared" si="5"/>
        <v>0.44918032786885248</v>
      </c>
      <c r="J70" s="145">
        <v>0</v>
      </c>
      <c r="K70" s="146">
        <f t="shared" si="9"/>
        <v>0.44918032786885248</v>
      </c>
      <c r="L70" s="145">
        <v>0</v>
      </c>
      <c r="M70" s="146">
        <f t="shared" si="10"/>
        <v>0.44918032786885248</v>
      </c>
    </row>
    <row r="71" spans="1:15" s="127" customFormat="1">
      <c r="A71" s="140" t="s">
        <v>992</v>
      </c>
      <c r="B71" s="141">
        <v>6</v>
      </c>
      <c r="C71" s="151">
        <v>305</v>
      </c>
      <c r="D71" s="143">
        <v>9</v>
      </c>
      <c r="E71" s="144">
        <f t="shared" si="11"/>
        <v>2.9508196721311476E-2</v>
      </c>
      <c r="F71" s="145">
        <v>0</v>
      </c>
      <c r="G71" s="146">
        <f t="shared" si="1"/>
        <v>2.9508196721311476E-2</v>
      </c>
      <c r="H71" s="145">
        <v>0</v>
      </c>
      <c r="I71" s="146">
        <f t="shared" si="5"/>
        <v>2.9508196721311476E-2</v>
      </c>
      <c r="J71" s="145">
        <v>0</v>
      </c>
      <c r="K71" s="146">
        <f t="shared" si="9"/>
        <v>2.9508196721311476E-2</v>
      </c>
      <c r="L71" s="145">
        <v>0</v>
      </c>
      <c r="M71" s="146">
        <f t="shared" si="10"/>
        <v>2.9508196721311476E-2</v>
      </c>
    </row>
    <row r="72" spans="1:15" s="127" customFormat="1">
      <c r="A72" s="140" t="s">
        <v>992</v>
      </c>
      <c r="B72" s="141">
        <v>19</v>
      </c>
      <c r="C72" s="151">
        <v>305</v>
      </c>
      <c r="D72" s="143">
        <v>121</v>
      </c>
      <c r="E72" s="144">
        <f t="shared" si="11"/>
        <v>0.39672131147540984</v>
      </c>
      <c r="F72" s="145">
        <v>0</v>
      </c>
      <c r="G72" s="146">
        <f t="shared" si="1"/>
        <v>0.39672131147540984</v>
      </c>
      <c r="H72" s="145">
        <v>0</v>
      </c>
      <c r="I72" s="146">
        <f t="shared" si="5"/>
        <v>0.39672131147540984</v>
      </c>
      <c r="J72" s="145">
        <v>0</v>
      </c>
      <c r="K72" s="146">
        <f t="shared" si="9"/>
        <v>0.39672131147540984</v>
      </c>
      <c r="L72" s="145">
        <v>0</v>
      </c>
      <c r="M72" s="146">
        <f t="shared" si="10"/>
        <v>0.39672131147540984</v>
      </c>
    </row>
    <row r="73" spans="1:15" s="127" customFormat="1">
      <c r="A73" s="140" t="s">
        <v>992</v>
      </c>
      <c r="B73" s="141">
        <v>20</v>
      </c>
      <c r="C73" s="151">
        <v>305</v>
      </c>
      <c r="D73" s="143">
        <v>139</v>
      </c>
      <c r="E73" s="144">
        <f t="shared" si="11"/>
        <v>0.45573770491803278</v>
      </c>
      <c r="F73" s="145">
        <v>0</v>
      </c>
      <c r="G73" s="146">
        <f t="shared" si="1"/>
        <v>0.45573770491803278</v>
      </c>
      <c r="H73" s="145">
        <v>0</v>
      </c>
      <c r="I73" s="146">
        <f t="shared" si="5"/>
        <v>0.45573770491803278</v>
      </c>
      <c r="J73" s="145">
        <v>0</v>
      </c>
      <c r="K73" s="146">
        <f t="shared" si="9"/>
        <v>0.45573770491803278</v>
      </c>
      <c r="L73" s="145">
        <v>0</v>
      </c>
      <c r="M73" s="146">
        <f t="shared" si="10"/>
        <v>0.45573770491803278</v>
      </c>
    </row>
    <row r="74" spans="1:15" s="127" customFormat="1">
      <c r="A74" s="140" t="s">
        <v>992</v>
      </c>
      <c r="B74" s="151">
        <v>3</v>
      </c>
      <c r="C74" s="151">
        <v>305</v>
      </c>
      <c r="D74" s="143">
        <v>95</v>
      </c>
      <c r="E74" s="144">
        <f t="shared" si="11"/>
        <v>0.31147540983606559</v>
      </c>
      <c r="F74" s="145">
        <v>0</v>
      </c>
      <c r="G74" s="146">
        <f t="shared" si="1"/>
        <v>0.31147540983606559</v>
      </c>
      <c r="H74" s="145">
        <v>0</v>
      </c>
      <c r="I74" s="146">
        <f t="shared" si="5"/>
        <v>0.31147540983606559</v>
      </c>
      <c r="J74" s="145">
        <v>0</v>
      </c>
      <c r="K74" s="146">
        <f t="shared" si="9"/>
        <v>0.31147540983606559</v>
      </c>
      <c r="L74" s="145">
        <v>0</v>
      </c>
      <c r="M74" s="146">
        <f t="shared" si="10"/>
        <v>0.31147540983606559</v>
      </c>
    </row>
    <row r="75" spans="1:15" s="127" customFormat="1">
      <c r="A75" s="140" t="s">
        <v>992</v>
      </c>
      <c r="B75" s="151">
        <v>8</v>
      </c>
      <c r="C75" s="151">
        <v>428</v>
      </c>
      <c r="D75" s="143">
        <v>46</v>
      </c>
      <c r="E75" s="144">
        <f t="shared" si="11"/>
        <v>0.10747663551401869</v>
      </c>
      <c r="F75" s="145">
        <v>0</v>
      </c>
      <c r="G75" s="146">
        <f t="shared" si="1"/>
        <v>0.10747663551401869</v>
      </c>
      <c r="H75" s="145">
        <v>0</v>
      </c>
      <c r="I75" s="146">
        <f t="shared" si="5"/>
        <v>0.10747663551401869</v>
      </c>
      <c r="J75" s="145">
        <v>0</v>
      </c>
      <c r="K75" s="146">
        <f t="shared" si="9"/>
        <v>0.10747663551401869</v>
      </c>
      <c r="L75" s="145">
        <v>0</v>
      </c>
      <c r="M75" s="146">
        <f t="shared" si="10"/>
        <v>0.10747663551401869</v>
      </c>
    </row>
    <row r="76" spans="1:15" s="127" customFormat="1">
      <c r="A76" s="140" t="s">
        <v>993</v>
      </c>
      <c r="B76" s="141">
        <v>6</v>
      </c>
      <c r="C76" s="151">
        <v>428</v>
      </c>
      <c r="D76" s="143">
        <v>51</v>
      </c>
      <c r="E76" s="144">
        <f t="shared" si="11"/>
        <v>0.1191588785046729</v>
      </c>
      <c r="F76" s="145">
        <v>0</v>
      </c>
      <c r="G76" s="146">
        <f t="shared" si="1"/>
        <v>0.1191588785046729</v>
      </c>
      <c r="H76" s="145">
        <v>0</v>
      </c>
      <c r="I76" s="146">
        <f t="shared" si="5"/>
        <v>0.1191588785046729</v>
      </c>
      <c r="J76" s="145">
        <v>0</v>
      </c>
      <c r="K76" s="146">
        <f t="shared" si="9"/>
        <v>0.1191588785046729</v>
      </c>
      <c r="L76" s="145">
        <v>0</v>
      </c>
      <c r="M76" s="146">
        <f t="shared" si="10"/>
        <v>0.1191588785046729</v>
      </c>
      <c r="O76" s="149"/>
    </row>
    <row r="77" spans="1:15" s="127" customFormat="1">
      <c r="A77" s="140" t="s">
        <v>993</v>
      </c>
      <c r="B77" s="141">
        <v>7</v>
      </c>
      <c r="C77" s="151">
        <v>305</v>
      </c>
      <c r="D77" s="143">
        <v>12</v>
      </c>
      <c r="E77" s="144">
        <f t="shared" si="11"/>
        <v>3.9344262295081971E-2</v>
      </c>
      <c r="F77" s="145">
        <v>0</v>
      </c>
      <c r="G77" s="146">
        <f t="shared" si="1"/>
        <v>3.9344262295081971E-2</v>
      </c>
      <c r="H77" s="145">
        <v>0</v>
      </c>
      <c r="I77" s="146">
        <f t="shared" si="5"/>
        <v>3.9344262295081971E-2</v>
      </c>
      <c r="J77" s="145">
        <v>0</v>
      </c>
      <c r="K77" s="146">
        <f t="shared" si="9"/>
        <v>3.9344262295081971E-2</v>
      </c>
      <c r="L77" s="145">
        <v>0</v>
      </c>
      <c r="M77" s="146">
        <f t="shared" si="10"/>
        <v>3.9344262295081971E-2</v>
      </c>
      <c r="O77" s="149"/>
    </row>
    <row r="78" spans="1:15" s="127" customFormat="1">
      <c r="A78" s="140" t="s">
        <v>993</v>
      </c>
      <c r="B78" s="141">
        <v>8</v>
      </c>
      <c r="C78" s="151">
        <v>428</v>
      </c>
      <c r="D78" s="143">
        <v>0</v>
      </c>
      <c r="E78" s="144">
        <f t="shared" si="11"/>
        <v>0</v>
      </c>
      <c r="F78" s="145">
        <v>0</v>
      </c>
      <c r="G78" s="146">
        <f t="shared" ref="G78:G87" si="12">E78*(1+F78)</f>
        <v>0</v>
      </c>
      <c r="H78" s="145">
        <v>0</v>
      </c>
      <c r="I78" s="146">
        <f t="shared" si="5"/>
        <v>0</v>
      </c>
      <c r="J78" s="145">
        <v>0</v>
      </c>
      <c r="K78" s="146">
        <f t="shared" si="9"/>
        <v>0</v>
      </c>
      <c r="L78" s="145">
        <v>0</v>
      </c>
      <c r="M78" s="146">
        <f t="shared" si="10"/>
        <v>0</v>
      </c>
      <c r="O78" s="149"/>
    </row>
    <row r="79" spans="1:15" s="127" customFormat="1">
      <c r="A79" s="140" t="s">
        <v>993</v>
      </c>
      <c r="B79" s="141">
        <v>10</v>
      </c>
      <c r="C79" s="151">
        <v>305</v>
      </c>
      <c r="D79" s="143">
        <v>32</v>
      </c>
      <c r="E79" s="144">
        <f t="shared" si="11"/>
        <v>0.10491803278688525</v>
      </c>
      <c r="F79" s="145">
        <v>0</v>
      </c>
      <c r="G79" s="146">
        <f t="shared" si="12"/>
        <v>0.10491803278688525</v>
      </c>
      <c r="H79" s="145">
        <v>0</v>
      </c>
      <c r="I79" s="146">
        <f t="shared" si="5"/>
        <v>0.10491803278688525</v>
      </c>
      <c r="J79" s="145">
        <v>0</v>
      </c>
      <c r="K79" s="146">
        <f t="shared" si="9"/>
        <v>0.10491803278688525</v>
      </c>
      <c r="L79" s="145">
        <v>0</v>
      </c>
      <c r="M79" s="146">
        <f t="shared" si="10"/>
        <v>0.10491803278688525</v>
      </c>
      <c r="O79" s="149"/>
    </row>
    <row r="80" spans="1:15" s="127" customFormat="1">
      <c r="A80" s="140" t="s">
        <v>993</v>
      </c>
      <c r="B80" s="141">
        <v>11</v>
      </c>
      <c r="C80" s="151">
        <v>305</v>
      </c>
      <c r="D80" s="143">
        <v>47</v>
      </c>
      <c r="E80" s="144">
        <f t="shared" si="11"/>
        <v>0.1540983606557377</v>
      </c>
      <c r="F80" s="145">
        <v>0</v>
      </c>
      <c r="G80" s="146">
        <f t="shared" si="12"/>
        <v>0.1540983606557377</v>
      </c>
      <c r="H80" s="145">
        <v>0</v>
      </c>
      <c r="I80" s="146">
        <f t="shared" ref="I80:I87" si="13">G80*(1+H80)</f>
        <v>0.1540983606557377</v>
      </c>
      <c r="J80" s="145">
        <v>0</v>
      </c>
      <c r="K80" s="146">
        <f t="shared" si="9"/>
        <v>0.1540983606557377</v>
      </c>
      <c r="L80" s="145">
        <v>0</v>
      </c>
      <c r="M80" s="146">
        <f t="shared" si="10"/>
        <v>0.1540983606557377</v>
      </c>
      <c r="O80" s="149"/>
    </row>
    <row r="81" spans="1:15" s="127" customFormat="1">
      <c r="A81" s="140" t="s">
        <v>993</v>
      </c>
      <c r="B81" s="141">
        <v>12</v>
      </c>
      <c r="C81" s="151">
        <v>305</v>
      </c>
      <c r="D81" s="143">
        <v>179</v>
      </c>
      <c r="E81" s="144">
        <f t="shared" si="11"/>
        <v>0.58688524590163937</v>
      </c>
      <c r="F81" s="145">
        <v>0</v>
      </c>
      <c r="G81" s="146">
        <f t="shared" si="12"/>
        <v>0.58688524590163937</v>
      </c>
      <c r="H81" s="145">
        <v>0</v>
      </c>
      <c r="I81" s="146">
        <f t="shared" si="13"/>
        <v>0.58688524590163937</v>
      </c>
      <c r="J81" s="145">
        <v>0</v>
      </c>
      <c r="K81" s="146">
        <f t="shared" si="9"/>
        <v>0.58688524590163937</v>
      </c>
      <c r="L81" s="145">
        <v>0</v>
      </c>
      <c r="M81" s="146">
        <f t="shared" si="10"/>
        <v>0.58688524590163937</v>
      </c>
      <c r="O81" s="149"/>
    </row>
    <row r="82" spans="1:15" s="127" customFormat="1">
      <c r="A82" s="140" t="s">
        <v>993</v>
      </c>
      <c r="B82" s="151">
        <v>14</v>
      </c>
      <c r="C82" s="151">
        <v>551</v>
      </c>
      <c r="D82" s="143">
        <v>96</v>
      </c>
      <c r="E82" s="144">
        <f t="shared" si="11"/>
        <v>0.17422867513611615</v>
      </c>
      <c r="F82" s="145">
        <v>0</v>
      </c>
      <c r="G82" s="146">
        <f t="shared" si="12"/>
        <v>0.17422867513611615</v>
      </c>
      <c r="H82" s="145">
        <v>0</v>
      </c>
      <c r="I82" s="146">
        <f t="shared" si="13"/>
        <v>0.17422867513611615</v>
      </c>
      <c r="J82" s="145">
        <v>0</v>
      </c>
      <c r="K82" s="146">
        <f t="shared" si="9"/>
        <v>0.17422867513611615</v>
      </c>
      <c r="L82" s="145">
        <v>0</v>
      </c>
      <c r="M82" s="146">
        <f t="shared" si="10"/>
        <v>0.17422867513611615</v>
      </c>
      <c r="O82" s="149"/>
    </row>
    <row r="83" spans="1:15" s="127" customFormat="1">
      <c r="A83" s="140" t="s">
        <v>993</v>
      </c>
      <c r="B83" s="151">
        <v>16</v>
      </c>
      <c r="C83" s="151">
        <v>551</v>
      </c>
      <c r="D83" s="143">
        <v>96</v>
      </c>
      <c r="E83" s="144">
        <f t="shared" si="11"/>
        <v>0.17422867513611615</v>
      </c>
      <c r="F83" s="145">
        <v>0</v>
      </c>
      <c r="G83" s="146">
        <f t="shared" si="12"/>
        <v>0.17422867513611615</v>
      </c>
      <c r="H83" s="145">
        <v>0</v>
      </c>
      <c r="I83" s="146">
        <f t="shared" si="13"/>
        <v>0.17422867513611615</v>
      </c>
      <c r="J83" s="145">
        <v>0</v>
      </c>
      <c r="K83" s="146">
        <f t="shared" si="9"/>
        <v>0.17422867513611615</v>
      </c>
      <c r="L83" s="145">
        <v>0</v>
      </c>
      <c r="M83" s="146">
        <f t="shared" si="10"/>
        <v>0.17422867513611615</v>
      </c>
      <c r="O83" s="149"/>
    </row>
    <row r="84" spans="1:15" s="127" customFormat="1">
      <c r="A84" s="140" t="s">
        <v>994</v>
      </c>
      <c r="B84" s="141">
        <v>147</v>
      </c>
      <c r="C84" s="151">
        <v>325</v>
      </c>
      <c r="D84" s="143">
        <v>73</v>
      </c>
      <c r="E84" s="144">
        <f t="shared" si="11"/>
        <v>0.22461538461538461</v>
      </c>
      <c r="F84" s="145">
        <v>0</v>
      </c>
      <c r="G84" s="146">
        <f t="shared" si="12"/>
        <v>0.22461538461538461</v>
      </c>
      <c r="H84" s="145">
        <v>0</v>
      </c>
      <c r="I84" s="146">
        <f t="shared" si="13"/>
        <v>0.22461538461538461</v>
      </c>
      <c r="J84" s="145">
        <v>0</v>
      </c>
      <c r="K84" s="146">
        <f t="shared" si="9"/>
        <v>0.22461538461538461</v>
      </c>
      <c r="L84" s="145">
        <v>0</v>
      </c>
      <c r="M84" s="146">
        <f t="shared" si="10"/>
        <v>0.22461538461538461</v>
      </c>
      <c r="O84" s="149"/>
    </row>
    <row r="85" spans="1:15" s="127" customFormat="1">
      <c r="A85" s="140" t="s">
        <v>994</v>
      </c>
      <c r="B85" s="141">
        <v>149</v>
      </c>
      <c r="C85" s="151">
        <v>325</v>
      </c>
      <c r="D85" s="143">
        <v>66</v>
      </c>
      <c r="E85" s="144">
        <f t="shared" si="11"/>
        <v>0.20307692307692307</v>
      </c>
      <c r="F85" s="145">
        <v>0</v>
      </c>
      <c r="G85" s="146">
        <f t="shared" si="12"/>
        <v>0.20307692307692307</v>
      </c>
      <c r="H85" s="145">
        <v>0</v>
      </c>
      <c r="I85" s="146">
        <f t="shared" si="13"/>
        <v>0.20307692307692307</v>
      </c>
      <c r="J85" s="145">
        <v>0</v>
      </c>
      <c r="K85" s="146">
        <f t="shared" si="9"/>
        <v>0.20307692307692307</v>
      </c>
      <c r="L85" s="145">
        <v>0</v>
      </c>
      <c r="M85" s="146">
        <f t="shared" si="10"/>
        <v>0.20307692307692307</v>
      </c>
      <c r="O85" s="149"/>
    </row>
    <row r="86" spans="1:15" s="127" customFormat="1">
      <c r="A86" s="140" t="s">
        <v>994</v>
      </c>
      <c r="B86" s="141">
        <v>151</v>
      </c>
      <c r="C86" s="151">
        <v>305</v>
      </c>
      <c r="D86" s="143">
        <v>100</v>
      </c>
      <c r="E86" s="144">
        <f t="shared" si="11"/>
        <v>0.32786885245901637</v>
      </c>
      <c r="F86" s="145">
        <v>0</v>
      </c>
      <c r="G86" s="146">
        <f t="shared" si="12"/>
        <v>0.32786885245901637</v>
      </c>
      <c r="H86" s="145">
        <v>0</v>
      </c>
      <c r="I86" s="146">
        <f t="shared" si="13"/>
        <v>0.32786885245901637</v>
      </c>
      <c r="J86" s="145">
        <v>0</v>
      </c>
      <c r="K86" s="146">
        <f t="shared" si="9"/>
        <v>0.32786885245901637</v>
      </c>
      <c r="L86" s="145">
        <v>0</v>
      </c>
      <c r="M86" s="146">
        <f t="shared" si="10"/>
        <v>0.32786885245901637</v>
      </c>
    </row>
    <row r="87" spans="1:15" s="127" customFormat="1" ht="13.5" thickBot="1">
      <c r="A87" s="140" t="s">
        <v>994</v>
      </c>
      <c r="B87" s="141">
        <v>153</v>
      </c>
      <c r="C87" s="151">
        <v>428</v>
      </c>
      <c r="D87" s="143">
        <v>158</v>
      </c>
      <c r="E87" s="144">
        <f t="shared" si="11"/>
        <v>0.36915887850467288</v>
      </c>
      <c r="F87" s="145">
        <v>0</v>
      </c>
      <c r="G87" s="156">
        <f t="shared" si="12"/>
        <v>0.36915887850467288</v>
      </c>
      <c r="H87" s="145">
        <v>0</v>
      </c>
      <c r="I87" s="156">
        <f t="shared" si="13"/>
        <v>0.36915887850467288</v>
      </c>
      <c r="J87" s="145">
        <v>0</v>
      </c>
      <c r="K87" s="156">
        <f t="shared" si="9"/>
        <v>0.36915887850467288</v>
      </c>
      <c r="L87" s="145">
        <v>0</v>
      </c>
      <c r="M87" s="156">
        <f>K87*(1+L87)</f>
        <v>0.36915887850467288</v>
      </c>
    </row>
  </sheetData>
  <pageMargins left="0.70866141732283472" right="0.70866141732283472" top="0.74803149606299213" bottom="0.74803149606299213" header="0.31496062992125984" footer="0.31496062992125984"/>
  <pageSetup paperSize="8" scale="90" orientation="landscape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92D050"/>
  </sheetPr>
  <dimension ref="A1:S1008"/>
  <sheetViews>
    <sheetView zoomScale="90" zoomScaleNormal="90" zoomScaleSheetLayoutView="80" workbookViewId="0">
      <selection sqref="A1:XFD1048576"/>
    </sheetView>
  </sheetViews>
  <sheetFormatPr defaultRowHeight="15" customHeight="1"/>
  <cols>
    <col min="1" max="1" width="15.140625" style="103" customWidth="1"/>
    <col min="2" max="2" width="4.28515625" style="103" customWidth="1"/>
    <col min="3" max="3" width="61.7109375" style="103" customWidth="1"/>
    <col min="4" max="4" width="7.28515625" style="101" bestFit="1" customWidth="1"/>
    <col min="5" max="5" width="10.85546875" style="103" customWidth="1"/>
    <col min="6" max="6" width="9.5703125" style="103" customWidth="1"/>
    <col min="7" max="9" width="9.28515625" style="103" customWidth="1"/>
    <col min="10" max="10" width="11.7109375" style="103" customWidth="1"/>
    <col min="11" max="13" width="9.7109375" style="103" customWidth="1"/>
    <col min="14" max="16384" width="9.140625" style="103"/>
  </cols>
  <sheetData>
    <row r="1" spans="1:19" ht="31.5" customHeight="1">
      <c r="A1" s="178"/>
      <c r="B1" s="178"/>
      <c r="C1" s="178"/>
      <c r="E1" s="179" t="s">
        <v>150</v>
      </c>
      <c r="F1" s="179"/>
      <c r="G1" s="179"/>
      <c r="H1" s="179"/>
      <c r="I1" s="102"/>
      <c r="J1" s="102"/>
      <c r="K1" s="102"/>
    </row>
    <row r="2" spans="1:19" ht="12.75" customHeight="1">
      <c r="A2" s="178"/>
      <c r="B2" s="178"/>
      <c r="C2" s="178"/>
      <c r="E2" s="179"/>
      <c r="F2" s="179"/>
      <c r="G2" s="179"/>
      <c r="H2" s="179"/>
      <c r="J2" s="104" t="s">
        <v>151</v>
      </c>
      <c r="K2" s="180" t="s">
        <v>152</v>
      </c>
      <c r="L2" s="180"/>
      <c r="M2" s="180"/>
    </row>
    <row r="3" spans="1:19" ht="15" customHeight="1">
      <c r="A3" s="178"/>
      <c r="B3" s="178"/>
      <c r="C3" s="178"/>
      <c r="E3" s="181" t="s">
        <v>153</v>
      </c>
      <c r="F3" s="181"/>
      <c r="G3" s="181"/>
      <c r="H3" s="181"/>
      <c r="J3" s="104" t="s">
        <v>154</v>
      </c>
      <c r="K3" s="182" t="s">
        <v>155</v>
      </c>
      <c r="L3" s="183"/>
      <c r="M3" s="183"/>
    </row>
    <row r="4" spans="1:19" ht="25.5" customHeight="1">
      <c r="A4" s="178"/>
      <c r="B4" s="178"/>
      <c r="C4" s="178"/>
      <c r="E4" s="181" t="s">
        <v>156</v>
      </c>
      <c r="F4" s="181"/>
      <c r="G4" s="181"/>
      <c r="H4" s="181"/>
      <c r="J4" s="104" t="s">
        <v>157</v>
      </c>
      <c r="K4" s="184" t="s">
        <v>158</v>
      </c>
      <c r="L4" s="185"/>
      <c r="M4" s="185"/>
    </row>
    <row r="5" spans="1:19" ht="12.75" customHeight="1">
      <c r="A5" s="178"/>
      <c r="B5" s="178"/>
      <c r="C5" s="178"/>
      <c r="E5" s="105"/>
      <c r="F5" s="106"/>
      <c r="G5" s="106"/>
      <c r="H5" s="102"/>
      <c r="J5" s="104" t="s">
        <v>159</v>
      </c>
      <c r="K5" s="184" t="s">
        <v>160</v>
      </c>
      <c r="L5" s="184"/>
      <c r="M5" s="184"/>
    </row>
    <row r="6" spans="1:19" ht="12.75" customHeight="1">
      <c r="H6" s="102"/>
      <c r="J6" s="176" t="s">
        <v>161</v>
      </c>
      <c r="K6" s="176"/>
      <c r="L6" s="177" t="s">
        <v>162</v>
      </c>
      <c r="M6" s="177"/>
    </row>
    <row r="7" spans="1:19" ht="11.25" customHeight="1">
      <c r="H7" s="102"/>
      <c r="I7" s="102"/>
      <c r="J7" s="102"/>
      <c r="K7" s="102"/>
    </row>
    <row r="8" spans="1:19" ht="22.5" customHeight="1">
      <c r="A8" s="107" t="s">
        <v>163</v>
      </c>
      <c r="B8" s="107"/>
      <c r="C8" s="107" t="s">
        <v>164</v>
      </c>
      <c r="D8" s="107" t="s">
        <v>165</v>
      </c>
      <c r="E8" s="107" t="s">
        <v>166</v>
      </c>
      <c r="F8" s="107">
        <v>2017</v>
      </c>
      <c r="G8" s="107">
        <v>2018</v>
      </c>
      <c r="H8" s="107">
        <v>2019</v>
      </c>
      <c r="I8" s="107">
        <v>2020</v>
      </c>
      <c r="J8" s="107">
        <v>2021</v>
      </c>
      <c r="K8" s="107">
        <v>2022</v>
      </c>
      <c r="L8" s="107">
        <v>2023</v>
      </c>
      <c r="M8" s="107">
        <v>2024</v>
      </c>
    </row>
    <row r="9" spans="1:19" ht="22.5" customHeight="1">
      <c r="A9" s="107"/>
      <c r="B9" s="107"/>
      <c r="C9" s="107"/>
      <c r="D9" s="107" t="s">
        <v>167</v>
      </c>
      <c r="E9" s="107"/>
      <c r="F9" s="107" t="s">
        <v>168</v>
      </c>
      <c r="G9" s="107" t="s">
        <v>168</v>
      </c>
      <c r="H9" s="107" t="s">
        <v>168</v>
      </c>
      <c r="I9" s="107" t="s">
        <v>168</v>
      </c>
      <c r="J9" s="107" t="s">
        <v>168</v>
      </c>
      <c r="K9" s="107" t="s">
        <v>168</v>
      </c>
      <c r="L9" s="107" t="s">
        <v>168</v>
      </c>
      <c r="M9" s="107" t="s">
        <v>168</v>
      </c>
    </row>
    <row r="10" spans="1:19" ht="11.25" customHeight="1">
      <c r="A10" s="108"/>
      <c r="B10" s="108"/>
      <c r="C10" s="108"/>
      <c r="D10" s="109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19" ht="11.25" customHeight="1">
      <c r="A11" s="110" t="s">
        <v>169</v>
      </c>
      <c r="B11" s="110"/>
      <c r="C11" s="111" t="s">
        <v>170</v>
      </c>
      <c r="D11" s="112" t="s">
        <v>2</v>
      </c>
      <c r="E11" s="110">
        <v>0.99748954569871406</v>
      </c>
      <c r="F11" s="110">
        <v>27.677584</v>
      </c>
      <c r="G11" s="110">
        <v>27.677584</v>
      </c>
      <c r="H11" s="110">
        <v>30.177584</v>
      </c>
      <c r="I11" s="110">
        <v>32.677584000000003</v>
      </c>
      <c r="J11" s="110">
        <v>35.177584000000003</v>
      </c>
      <c r="K11" s="110">
        <v>35.177584000000003</v>
      </c>
      <c r="L11" s="110">
        <v>35.177584000000003</v>
      </c>
      <c r="M11" s="110">
        <v>35.177584000000003</v>
      </c>
      <c r="N11" s="108"/>
      <c r="O11" s="108"/>
      <c r="P11" s="108"/>
      <c r="Q11" s="108"/>
      <c r="R11" s="108"/>
      <c r="S11" s="108"/>
    </row>
    <row r="12" spans="1:19" ht="11.25" customHeight="1">
      <c r="A12" s="113"/>
      <c r="B12" s="113"/>
      <c r="C12" s="113" t="s">
        <v>171</v>
      </c>
      <c r="D12" s="114"/>
      <c r="E12" s="113"/>
      <c r="F12" s="115">
        <v>48</v>
      </c>
      <c r="G12" s="115">
        <v>48</v>
      </c>
      <c r="H12" s="115">
        <v>48</v>
      </c>
      <c r="I12" s="115">
        <v>48</v>
      </c>
      <c r="J12" s="115">
        <v>48</v>
      </c>
      <c r="K12" s="115">
        <v>48</v>
      </c>
      <c r="L12" s="115">
        <v>48</v>
      </c>
      <c r="M12" s="115">
        <v>48</v>
      </c>
      <c r="N12" s="113"/>
      <c r="O12" s="113"/>
      <c r="P12" s="108"/>
      <c r="Q12" s="108"/>
      <c r="R12" s="108"/>
      <c r="S12" s="108"/>
    </row>
    <row r="13" spans="1:19" ht="11.25" customHeight="1">
      <c r="A13" s="116" t="s">
        <v>172</v>
      </c>
      <c r="B13" s="116"/>
      <c r="C13" s="116"/>
      <c r="D13" s="116"/>
      <c r="E13" s="116" t="s">
        <v>173</v>
      </c>
      <c r="F13" s="116"/>
      <c r="G13" s="116"/>
      <c r="H13" s="116"/>
      <c r="I13" s="116"/>
      <c r="J13" s="116"/>
      <c r="K13" s="116"/>
      <c r="L13" s="116"/>
      <c r="M13" s="116"/>
      <c r="N13" s="113"/>
      <c r="O13" s="113"/>
      <c r="P13" s="108"/>
      <c r="Q13" s="108"/>
      <c r="R13" s="108"/>
      <c r="S13" s="108"/>
    </row>
    <row r="14" spans="1:19" ht="11.25" customHeight="1">
      <c r="A14" s="117" t="s">
        <v>174</v>
      </c>
      <c r="B14" s="117"/>
      <c r="C14" s="118" t="s">
        <v>175</v>
      </c>
      <c r="D14" s="119" t="s">
        <v>176</v>
      </c>
      <c r="E14" s="117">
        <v>0.97717636392280083</v>
      </c>
      <c r="F14" s="117">
        <v>2.5760000000000001</v>
      </c>
      <c r="G14" s="117">
        <v>2.5760000000000001</v>
      </c>
      <c r="H14" s="117">
        <v>2.5760000000000001</v>
      </c>
      <c r="I14" s="117">
        <v>2.5760000000000001</v>
      </c>
      <c r="J14" s="117">
        <v>2.5760000000000001</v>
      </c>
      <c r="K14" s="117">
        <v>2.5760000000000001</v>
      </c>
      <c r="L14" s="117">
        <v>2.5760000000000001</v>
      </c>
      <c r="M14" s="117">
        <v>2.5760000000000001</v>
      </c>
      <c r="N14" s="113"/>
      <c r="O14" s="113"/>
      <c r="P14" s="108"/>
      <c r="Q14" s="108"/>
      <c r="R14" s="108"/>
      <c r="S14" s="108"/>
    </row>
    <row r="15" spans="1:19" ht="11.25" customHeight="1">
      <c r="A15" s="113"/>
      <c r="B15" s="113"/>
      <c r="C15" s="113"/>
      <c r="D15" s="114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08"/>
      <c r="Q15" s="108"/>
      <c r="R15" s="108"/>
      <c r="S15" s="108"/>
    </row>
    <row r="16" spans="1:19" ht="11.25" customHeight="1">
      <c r="A16" s="117" t="s">
        <v>177</v>
      </c>
      <c r="B16" s="117"/>
      <c r="C16" s="118" t="s">
        <v>178</v>
      </c>
      <c r="D16" s="119" t="s">
        <v>179</v>
      </c>
      <c r="E16" s="117">
        <v>0.99843745133295858</v>
      </c>
      <c r="F16" s="117">
        <v>25.101583999999999</v>
      </c>
      <c r="G16" s="117">
        <v>25.101583999999999</v>
      </c>
      <c r="H16" s="117">
        <v>27.601583999999999</v>
      </c>
      <c r="I16" s="117">
        <v>30.101583999999999</v>
      </c>
      <c r="J16" s="117">
        <v>32.601584000000003</v>
      </c>
      <c r="K16" s="117">
        <v>32.601584000000003</v>
      </c>
      <c r="L16" s="117">
        <v>32.601584000000003</v>
      </c>
      <c r="M16" s="117">
        <v>32.601584000000003</v>
      </c>
      <c r="N16" s="113"/>
      <c r="O16" s="113"/>
      <c r="P16" s="108"/>
      <c r="Q16" s="108"/>
      <c r="R16" s="108"/>
      <c r="S16" s="108"/>
    </row>
    <row r="17" spans="1:19" ht="11.25" customHeight="1">
      <c r="A17" s="175">
        <v>2019</v>
      </c>
      <c r="B17" s="175"/>
      <c r="C17" s="175" t="s">
        <v>180</v>
      </c>
      <c r="D17" s="175"/>
      <c r="E17" s="175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08"/>
      <c r="Q17" s="108"/>
      <c r="R17" s="108"/>
      <c r="S17" s="108"/>
    </row>
    <row r="18" spans="1:19" ht="11.25" customHeight="1">
      <c r="A18" s="175">
        <v>2020</v>
      </c>
      <c r="B18" s="175"/>
      <c r="C18" s="175" t="s">
        <v>180</v>
      </c>
      <c r="D18" s="175"/>
      <c r="E18" s="175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08"/>
      <c r="Q18" s="108"/>
      <c r="R18" s="108"/>
      <c r="S18" s="108"/>
    </row>
    <row r="19" spans="1:19" ht="11.25" customHeight="1">
      <c r="A19" s="175">
        <v>2021</v>
      </c>
      <c r="B19" s="175"/>
      <c r="C19" s="175" t="s">
        <v>180</v>
      </c>
      <c r="D19" s="175"/>
      <c r="E19" s="175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08"/>
      <c r="Q19" s="108"/>
      <c r="R19" s="108"/>
      <c r="S19" s="108"/>
    </row>
    <row r="20" spans="1:19" ht="11.25" customHeight="1">
      <c r="A20" s="113"/>
      <c r="B20" s="113"/>
      <c r="C20" s="113"/>
      <c r="D20" s="114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08"/>
      <c r="Q20" s="108"/>
      <c r="R20" s="108"/>
      <c r="S20" s="108"/>
    </row>
    <row r="21" spans="1:19" ht="30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13"/>
      <c r="O21" s="113"/>
      <c r="P21" s="108"/>
      <c r="Q21" s="108"/>
      <c r="R21" s="108"/>
      <c r="S21" s="108"/>
    </row>
    <row r="22" spans="1:19" ht="11.25" customHeight="1">
      <c r="A22" s="110" t="s">
        <v>181</v>
      </c>
      <c r="B22" s="110"/>
      <c r="C22" s="111" t="s">
        <v>182</v>
      </c>
      <c r="D22" s="112" t="s">
        <v>2</v>
      </c>
      <c r="E22" s="110">
        <v>0.99993806206602542</v>
      </c>
      <c r="F22" s="110">
        <v>19.837436</v>
      </c>
      <c r="G22" s="110">
        <v>19.837436</v>
      </c>
      <c r="H22" s="110">
        <v>19.837436</v>
      </c>
      <c r="I22" s="110">
        <v>19.837436</v>
      </c>
      <c r="J22" s="110">
        <v>19.837436</v>
      </c>
      <c r="K22" s="110">
        <v>19.837436</v>
      </c>
      <c r="L22" s="110">
        <v>19.837436</v>
      </c>
      <c r="M22" s="110">
        <v>19.837436</v>
      </c>
      <c r="N22" s="113"/>
      <c r="O22" s="113"/>
      <c r="P22" s="108"/>
      <c r="Q22" s="108"/>
      <c r="R22" s="108"/>
      <c r="S22" s="108"/>
    </row>
    <row r="23" spans="1:19" ht="11.25" customHeight="1">
      <c r="A23" s="113"/>
      <c r="B23" s="113"/>
      <c r="C23" s="113" t="s">
        <v>171</v>
      </c>
      <c r="D23" s="114"/>
      <c r="E23" s="113"/>
      <c r="F23" s="115">
        <v>24</v>
      </c>
      <c r="G23" s="115">
        <v>24</v>
      </c>
      <c r="H23" s="115">
        <v>24</v>
      </c>
      <c r="I23" s="115">
        <v>24</v>
      </c>
      <c r="J23" s="115">
        <v>24</v>
      </c>
      <c r="K23" s="115">
        <v>24</v>
      </c>
      <c r="L23" s="115">
        <v>24</v>
      </c>
      <c r="M23" s="115">
        <v>24</v>
      </c>
      <c r="N23" s="113"/>
      <c r="O23" s="113"/>
      <c r="P23" s="108"/>
      <c r="Q23" s="108"/>
      <c r="R23" s="108"/>
      <c r="S23" s="108"/>
    </row>
    <row r="24" spans="1:19" ht="11.25" customHeight="1">
      <c r="A24" s="116" t="s">
        <v>183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21"/>
      <c r="O24" s="121"/>
    </row>
    <row r="25" spans="1:19" ht="11.25" customHeight="1">
      <c r="A25" s="117" t="s">
        <v>184</v>
      </c>
      <c r="B25" s="117"/>
      <c r="C25" s="118" t="s">
        <v>185</v>
      </c>
      <c r="D25" s="119" t="s">
        <v>179</v>
      </c>
      <c r="E25" s="117">
        <v>0.99993806206602542</v>
      </c>
      <c r="F25" s="117">
        <v>19.837436</v>
      </c>
      <c r="G25" s="117">
        <v>19.837436</v>
      </c>
      <c r="H25" s="117">
        <v>19.837436</v>
      </c>
      <c r="I25" s="117">
        <v>19.837436</v>
      </c>
      <c r="J25" s="117">
        <v>19.837436</v>
      </c>
      <c r="K25" s="117">
        <v>19.837436</v>
      </c>
      <c r="L25" s="117">
        <v>19.837436</v>
      </c>
      <c r="M25" s="117">
        <v>19.837436</v>
      </c>
      <c r="N25" s="121"/>
      <c r="O25" s="121"/>
    </row>
    <row r="26" spans="1:19" ht="11.25" customHeight="1">
      <c r="A26" s="121"/>
      <c r="B26" s="121"/>
      <c r="C26" s="121"/>
      <c r="D26" s="122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</row>
    <row r="27" spans="1:19" ht="30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1"/>
      <c r="O27" s="121"/>
    </row>
    <row r="28" spans="1:19" ht="11.25" customHeight="1">
      <c r="A28" s="110" t="s">
        <v>186</v>
      </c>
      <c r="B28" s="110"/>
      <c r="C28" s="111" t="s">
        <v>187</v>
      </c>
      <c r="D28" s="112" t="s">
        <v>2</v>
      </c>
      <c r="E28" s="110">
        <v>0.9989796637405135</v>
      </c>
      <c r="F28" s="110">
        <v>46.48892</v>
      </c>
      <c r="G28" s="110">
        <v>46.48892</v>
      </c>
      <c r="H28" s="110">
        <v>48.98892</v>
      </c>
      <c r="I28" s="110">
        <v>51.48892</v>
      </c>
      <c r="J28" s="110">
        <v>53.98892</v>
      </c>
      <c r="K28" s="110">
        <v>53.98892</v>
      </c>
      <c r="L28" s="110">
        <v>53.98892</v>
      </c>
      <c r="M28" s="110">
        <v>53.98892</v>
      </c>
      <c r="N28" s="121"/>
      <c r="O28" s="121"/>
    </row>
    <row r="29" spans="1:19" ht="11.25" customHeight="1">
      <c r="A29" s="121"/>
      <c r="B29" s="121"/>
      <c r="C29" s="121" t="s">
        <v>171</v>
      </c>
      <c r="D29" s="122"/>
      <c r="E29" s="121"/>
      <c r="F29" s="123">
        <v>72</v>
      </c>
      <c r="G29" s="123">
        <v>72</v>
      </c>
      <c r="H29" s="123">
        <v>72</v>
      </c>
      <c r="I29" s="123">
        <v>72</v>
      </c>
      <c r="J29" s="123">
        <v>72</v>
      </c>
      <c r="K29" s="123">
        <v>72</v>
      </c>
      <c r="L29" s="123">
        <v>72</v>
      </c>
      <c r="M29" s="123">
        <v>72</v>
      </c>
      <c r="N29" s="121"/>
      <c r="O29" s="121"/>
    </row>
    <row r="30" spans="1:19" ht="11.25" customHeight="1">
      <c r="A30" s="116" t="s">
        <v>172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21"/>
      <c r="O30" s="121"/>
    </row>
    <row r="31" spans="1:19" ht="11.25" customHeight="1">
      <c r="A31" s="117" t="s">
        <v>174</v>
      </c>
      <c r="B31" s="117"/>
      <c r="C31" s="118" t="s">
        <v>175</v>
      </c>
      <c r="D31" s="119" t="s">
        <v>176</v>
      </c>
      <c r="E31" s="117">
        <v>0.97785024811372689</v>
      </c>
      <c r="F31" s="117">
        <v>2.3919999999999999</v>
      </c>
      <c r="G31" s="117">
        <v>2.3919999999999999</v>
      </c>
      <c r="H31" s="117">
        <v>2.3919999999999999</v>
      </c>
      <c r="I31" s="117">
        <v>2.3919999999999999</v>
      </c>
      <c r="J31" s="117">
        <v>2.3919999999999999</v>
      </c>
      <c r="K31" s="117">
        <v>2.3919999999999999</v>
      </c>
      <c r="L31" s="117">
        <v>2.3919999999999999</v>
      </c>
      <c r="M31" s="117">
        <v>2.3919999999999999</v>
      </c>
      <c r="N31" s="121"/>
      <c r="O31" s="121"/>
    </row>
    <row r="32" spans="1:19" ht="11.25" customHeight="1">
      <c r="A32" s="121"/>
      <c r="B32" s="121"/>
      <c r="C32" s="121"/>
      <c r="D32" s="122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</row>
    <row r="33" spans="1:15" ht="11.25" customHeight="1">
      <c r="A33" s="117" t="s">
        <v>177</v>
      </c>
      <c r="B33" s="117"/>
      <c r="C33" s="118" t="s">
        <v>178</v>
      </c>
      <c r="D33" s="119" t="s">
        <v>179</v>
      </c>
      <c r="E33" s="117">
        <v>0.99861737321066468</v>
      </c>
      <c r="F33" s="117">
        <v>24.955984000000001</v>
      </c>
      <c r="G33" s="117">
        <v>24.955984000000001</v>
      </c>
      <c r="H33" s="117">
        <v>27.455984000000001</v>
      </c>
      <c r="I33" s="117">
        <v>29.955984000000001</v>
      </c>
      <c r="J33" s="117">
        <v>32.455984000000001</v>
      </c>
      <c r="K33" s="117">
        <v>32.455984000000001</v>
      </c>
      <c r="L33" s="117">
        <v>32.455984000000001</v>
      </c>
      <c r="M33" s="117">
        <v>32.455984000000001</v>
      </c>
      <c r="N33" s="121"/>
      <c r="O33" s="121"/>
    </row>
    <row r="34" spans="1:15" ht="11.25" customHeight="1">
      <c r="A34" s="175">
        <v>2019</v>
      </c>
      <c r="B34" s="175"/>
      <c r="C34" s="175" t="s">
        <v>180</v>
      </c>
      <c r="D34" s="175"/>
      <c r="E34" s="175"/>
      <c r="F34" s="121"/>
      <c r="G34" s="121"/>
      <c r="H34" s="121"/>
      <c r="I34" s="121"/>
      <c r="J34" s="121"/>
      <c r="K34" s="121"/>
      <c r="L34" s="121"/>
      <c r="M34" s="121"/>
      <c r="N34" s="121"/>
      <c r="O34" s="121"/>
    </row>
    <row r="35" spans="1:15" ht="11.25" customHeight="1">
      <c r="A35" s="175">
        <v>2020</v>
      </c>
      <c r="B35" s="175"/>
      <c r="C35" s="175" t="s">
        <v>180</v>
      </c>
      <c r="D35" s="175"/>
      <c r="E35" s="175"/>
      <c r="F35" s="121"/>
      <c r="G35" s="121"/>
      <c r="H35" s="121"/>
      <c r="I35" s="121"/>
      <c r="J35" s="121"/>
      <c r="K35" s="121"/>
      <c r="L35" s="121"/>
      <c r="M35" s="121"/>
      <c r="N35" s="121"/>
      <c r="O35" s="121"/>
    </row>
    <row r="36" spans="1:15" ht="11.25" customHeight="1">
      <c r="A36" s="175">
        <v>2021</v>
      </c>
      <c r="B36" s="175"/>
      <c r="C36" s="175" t="s">
        <v>180</v>
      </c>
      <c r="D36" s="175"/>
      <c r="E36" s="175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37" spans="1:15" ht="11.25" customHeight="1">
      <c r="A37" s="121"/>
      <c r="B37" s="121"/>
      <c r="C37" s="121"/>
      <c r="D37" s="122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</row>
    <row r="38" spans="1:15" ht="11.25" customHeight="1">
      <c r="A38" s="116" t="s">
        <v>183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21"/>
      <c r="O38" s="121"/>
    </row>
    <row r="39" spans="1:15" ht="11.25" customHeight="1">
      <c r="A39" s="117" t="s">
        <v>184</v>
      </c>
      <c r="B39" s="117"/>
      <c r="C39" s="118" t="s">
        <v>185</v>
      </c>
      <c r="D39" s="119" t="s">
        <v>179</v>
      </c>
      <c r="E39" s="117">
        <v>0.99989605727232433</v>
      </c>
      <c r="F39" s="117">
        <v>19.140936</v>
      </c>
      <c r="G39" s="117">
        <v>19.140936</v>
      </c>
      <c r="H39" s="117">
        <v>19.140936</v>
      </c>
      <c r="I39" s="117">
        <v>19.140936</v>
      </c>
      <c r="J39" s="117">
        <v>19.140936</v>
      </c>
      <c r="K39" s="117">
        <v>19.140936</v>
      </c>
      <c r="L39" s="117">
        <v>19.140936</v>
      </c>
      <c r="M39" s="117">
        <v>19.140936</v>
      </c>
      <c r="N39" s="121"/>
      <c r="O39" s="121"/>
    </row>
    <row r="40" spans="1:15" ht="11.25" customHeight="1">
      <c r="A40" s="121"/>
      <c r="B40" s="121"/>
      <c r="C40" s="121"/>
      <c r="D40" s="122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</row>
    <row r="41" spans="1:15" ht="30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1"/>
      <c r="O41" s="121"/>
    </row>
    <row r="42" spans="1:15" ht="11.25" customHeight="1">
      <c r="A42" s="110" t="s">
        <v>188</v>
      </c>
      <c r="B42" s="110"/>
      <c r="C42" s="111" t="s">
        <v>189</v>
      </c>
      <c r="D42" s="112" t="s">
        <v>2</v>
      </c>
      <c r="E42" s="110">
        <v>0.99757910387048954</v>
      </c>
      <c r="F42" s="110">
        <v>23.28</v>
      </c>
      <c r="G42" s="110">
        <v>25.68</v>
      </c>
      <c r="H42" s="110">
        <v>25.68</v>
      </c>
      <c r="I42" s="110">
        <v>25.68</v>
      </c>
      <c r="J42" s="110">
        <v>25.68</v>
      </c>
      <c r="K42" s="110">
        <v>25.68</v>
      </c>
      <c r="L42" s="110">
        <v>25.68</v>
      </c>
      <c r="M42" s="110">
        <v>25.68</v>
      </c>
      <c r="N42" s="121"/>
      <c r="O42" s="121"/>
    </row>
    <row r="43" spans="1:15" ht="11.25" customHeight="1">
      <c r="A43" s="121"/>
      <c r="B43" s="121"/>
      <c r="C43" s="121" t="s">
        <v>171</v>
      </c>
      <c r="D43" s="122"/>
      <c r="E43" s="121"/>
      <c r="F43" s="123">
        <v>30</v>
      </c>
      <c r="G43" s="123">
        <v>30</v>
      </c>
      <c r="H43" s="123">
        <v>30</v>
      </c>
      <c r="I43" s="123">
        <v>30</v>
      </c>
      <c r="J43" s="123">
        <v>30</v>
      </c>
      <c r="K43" s="123">
        <v>30</v>
      </c>
      <c r="L43" s="123">
        <v>30</v>
      </c>
      <c r="M43" s="123">
        <v>30</v>
      </c>
      <c r="N43" s="121"/>
      <c r="O43" s="121"/>
    </row>
    <row r="44" spans="1:15" ht="11.25" customHeight="1">
      <c r="A44" s="116" t="s">
        <v>190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21"/>
      <c r="O44" s="121"/>
    </row>
    <row r="45" spans="1:15" ht="11.25" customHeight="1">
      <c r="A45" s="117" t="s">
        <v>191</v>
      </c>
      <c r="B45" s="117"/>
      <c r="C45" s="118" t="s">
        <v>192</v>
      </c>
      <c r="D45" s="119" t="s">
        <v>179</v>
      </c>
      <c r="E45" s="117">
        <v>0.99757910387048954</v>
      </c>
      <c r="F45" s="117">
        <v>23.28</v>
      </c>
      <c r="G45" s="117">
        <v>25.68</v>
      </c>
      <c r="H45" s="117">
        <v>25.68</v>
      </c>
      <c r="I45" s="117">
        <v>25.68</v>
      </c>
      <c r="J45" s="117">
        <v>25.68</v>
      </c>
      <c r="K45" s="117">
        <v>25.68</v>
      </c>
      <c r="L45" s="117">
        <v>25.68</v>
      </c>
      <c r="M45" s="117">
        <v>25.68</v>
      </c>
      <c r="N45" s="121"/>
      <c r="O45" s="121"/>
    </row>
    <row r="46" spans="1:15" ht="11.25" customHeight="1">
      <c r="A46" s="175">
        <v>2018</v>
      </c>
      <c r="B46" s="175"/>
      <c r="C46" s="175" t="s">
        <v>193</v>
      </c>
      <c r="D46" s="175"/>
      <c r="E46" s="175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5" ht="11.25" customHeight="1">
      <c r="A47" s="175">
        <v>2018</v>
      </c>
      <c r="B47" s="175"/>
      <c r="C47" s="175" t="s">
        <v>194</v>
      </c>
      <c r="D47" s="175"/>
      <c r="E47" s="175"/>
      <c r="F47" s="121"/>
      <c r="G47" s="121"/>
      <c r="H47" s="121"/>
      <c r="I47" s="121"/>
      <c r="J47" s="121"/>
      <c r="K47" s="121"/>
      <c r="L47" s="121"/>
      <c r="M47" s="121"/>
      <c r="N47" s="121"/>
      <c r="O47" s="121"/>
    </row>
    <row r="48" spans="1:15" ht="11.25" customHeight="1">
      <c r="A48" s="121"/>
      <c r="B48" s="121"/>
      <c r="C48" s="121"/>
      <c r="D48" s="122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</row>
    <row r="49" spans="1:15" ht="30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1"/>
      <c r="O49" s="121"/>
    </row>
    <row r="50" spans="1:15" ht="11.25" customHeight="1">
      <c r="A50" s="110" t="s">
        <v>195</v>
      </c>
      <c r="B50" s="110"/>
      <c r="C50" s="111" t="s">
        <v>196</v>
      </c>
      <c r="D50" s="112" t="s">
        <v>2</v>
      </c>
      <c r="E50" s="110">
        <v>0.99531111581567766</v>
      </c>
      <c r="F50" s="110">
        <v>37.948028000000001</v>
      </c>
      <c r="G50" s="110">
        <v>37.948028000000001</v>
      </c>
      <c r="H50" s="110">
        <v>37.948028000000001</v>
      </c>
      <c r="I50" s="110">
        <v>37.948028000000001</v>
      </c>
      <c r="J50" s="110">
        <v>37.948028000000001</v>
      </c>
      <c r="K50" s="110">
        <v>37.948028000000001</v>
      </c>
      <c r="L50" s="110">
        <v>37.948028000000001</v>
      </c>
      <c r="M50" s="110">
        <v>37.948028000000001</v>
      </c>
      <c r="N50" s="121"/>
      <c r="O50" s="121"/>
    </row>
    <row r="51" spans="1:15" ht="11.25" customHeight="1">
      <c r="A51" s="121"/>
      <c r="B51" s="121"/>
      <c r="C51" s="121" t="s">
        <v>171</v>
      </c>
      <c r="D51" s="122"/>
      <c r="E51" s="121"/>
      <c r="F51" s="123">
        <v>48</v>
      </c>
      <c r="G51" s="123">
        <v>48</v>
      </c>
      <c r="H51" s="123">
        <v>48</v>
      </c>
      <c r="I51" s="123">
        <v>48</v>
      </c>
      <c r="J51" s="123">
        <v>48</v>
      </c>
      <c r="K51" s="123">
        <v>48</v>
      </c>
      <c r="L51" s="123">
        <v>48</v>
      </c>
      <c r="M51" s="123">
        <v>48</v>
      </c>
      <c r="N51" s="121"/>
      <c r="O51" s="121"/>
    </row>
    <row r="52" spans="1:15" ht="11.25" customHeight="1">
      <c r="A52" s="116" t="s">
        <v>197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21"/>
      <c r="O52" s="121"/>
    </row>
    <row r="53" spans="1:15" ht="11.25" customHeight="1">
      <c r="A53" s="117" t="s">
        <v>198</v>
      </c>
      <c r="B53" s="117"/>
      <c r="C53" s="118" t="s">
        <v>199</v>
      </c>
      <c r="D53" s="119" t="s">
        <v>176</v>
      </c>
      <c r="E53" s="117">
        <v>0.9798482804871359</v>
      </c>
      <c r="F53" s="117">
        <v>10.537100000000001</v>
      </c>
      <c r="G53" s="117">
        <v>10.537100000000001</v>
      </c>
      <c r="H53" s="117">
        <v>10.537100000000001</v>
      </c>
      <c r="I53" s="117">
        <v>10.537100000000001</v>
      </c>
      <c r="J53" s="117">
        <v>10.537100000000001</v>
      </c>
      <c r="K53" s="117">
        <v>10.537100000000001</v>
      </c>
      <c r="L53" s="117">
        <v>10.537100000000001</v>
      </c>
      <c r="M53" s="117">
        <v>10.537100000000001</v>
      </c>
      <c r="N53" s="121"/>
      <c r="O53" s="121"/>
    </row>
    <row r="54" spans="1:15" ht="11.25" customHeight="1">
      <c r="A54" s="121"/>
      <c r="B54" s="121"/>
      <c r="C54" s="121"/>
      <c r="D54" s="122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</row>
    <row r="55" spans="1:15" ht="11.25" customHeight="1">
      <c r="A55" s="117" t="s">
        <v>200</v>
      </c>
      <c r="B55" s="117"/>
      <c r="C55" s="118" t="s">
        <v>201</v>
      </c>
      <c r="D55" s="119" t="s">
        <v>179</v>
      </c>
      <c r="E55" s="117">
        <v>0.99881977973143132</v>
      </c>
      <c r="F55" s="117">
        <v>21.754928</v>
      </c>
      <c r="G55" s="117">
        <v>21.754928</v>
      </c>
      <c r="H55" s="117">
        <v>21.754928</v>
      </c>
      <c r="I55" s="117">
        <v>21.754928</v>
      </c>
      <c r="J55" s="117">
        <v>21.754928</v>
      </c>
      <c r="K55" s="117">
        <v>21.754928</v>
      </c>
      <c r="L55" s="117">
        <v>21.754928</v>
      </c>
      <c r="M55" s="117">
        <v>21.754928</v>
      </c>
      <c r="N55" s="121"/>
      <c r="O55" s="121"/>
    </row>
    <row r="56" spans="1:15" ht="11.25" customHeight="1">
      <c r="A56" s="121"/>
      <c r="B56" s="121"/>
      <c r="C56" s="121"/>
      <c r="D56" s="122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</row>
    <row r="57" spans="1:15" ht="11.25" customHeight="1">
      <c r="A57" s="117" t="s">
        <v>202</v>
      </c>
      <c r="B57" s="117"/>
      <c r="C57" s="118" t="s">
        <v>203</v>
      </c>
      <c r="D57" s="119" t="s">
        <v>179</v>
      </c>
      <c r="E57" s="117">
        <v>0.99638939413463612</v>
      </c>
      <c r="F57" s="117">
        <v>5.6559999999999997</v>
      </c>
      <c r="G57" s="117">
        <v>5.6559999999999997</v>
      </c>
      <c r="H57" s="117">
        <v>5.6559999999999997</v>
      </c>
      <c r="I57" s="117">
        <v>5.6559999999999997</v>
      </c>
      <c r="J57" s="117">
        <v>5.6559999999999997</v>
      </c>
      <c r="K57" s="117">
        <v>5.6559999999999997</v>
      </c>
      <c r="L57" s="117">
        <v>5.6559999999999997</v>
      </c>
      <c r="M57" s="117">
        <v>5.6559999999999997</v>
      </c>
      <c r="N57" s="121"/>
      <c r="O57" s="121"/>
    </row>
    <row r="58" spans="1:15" ht="11.25" customHeight="1">
      <c r="A58" s="121"/>
      <c r="B58" s="121"/>
      <c r="C58" s="121"/>
      <c r="D58" s="122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</row>
    <row r="59" spans="1:15" ht="30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1"/>
      <c r="O59" s="121"/>
    </row>
    <row r="60" spans="1:15" ht="11.25" customHeight="1">
      <c r="A60" s="110" t="s">
        <v>204</v>
      </c>
      <c r="B60" s="110"/>
      <c r="C60" s="111" t="s">
        <v>205</v>
      </c>
      <c r="D60" s="112" t="s">
        <v>2</v>
      </c>
      <c r="E60" s="110">
        <v>0.99467655645627773</v>
      </c>
      <c r="F60" s="110">
        <v>47.349956000000006</v>
      </c>
      <c r="G60" s="110">
        <v>47.349955999999999</v>
      </c>
      <c r="H60" s="110">
        <v>47.349955999999999</v>
      </c>
      <c r="I60" s="110">
        <v>47.349955999999999</v>
      </c>
      <c r="J60" s="110">
        <v>47.349955999999999</v>
      </c>
      <c r="K60" s="110">
        <v>47.349955999999999</v>
      </c>
      <c r="L60" s="110">
        <v>47.349955999999999</v>
      </c>
      <c r="M60" s="110">
        <v>47.349955999999999</v>
      </c>
      <c r="N60" s="121"/>
      <c r="O60" s="121"/>
    </row>
    <row r="61" spans="1:15" ht="11.25" customHeight="1">
      <c r="A61" s="121"/>
      <c r="B61" s="121"/>
      <c r="C61" s="121" t="s">
        <v>171</v>
      </c>
      <c r="D61" s="122"/>
      <c r="E61" s="121"/>
      <c r="F61" s="123">
        <v>48</v>
      </c>
      <c r="G61" s="123">
        <v>48</v>
      </c>
      <c r="H61" s="123">
        <v>48</v>
      </c>
      <c r="I61" s="123">
        <v>48</v>
      </c>
      <c r="J61" s="123">
        <v>48</v>
      </c>
      <c r="K61" s="123">
        <v>48</v>
      </c>
      <c r="L61" s="123">
        <v>48</v>
      </c>
      <c r="M61" s="123">
        <v>48</v>
      </c>
      <c r="N61" s="121"/>
      <c r="O61" s="121"/>
    </row>
    <row r="62" spans="1:15" ht="11.25" customHeight="1">
      <c r="A62" s="116" t="s">
        <v>206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21"/>
      <c r="O62" s="121"/>
    </row>
    <row r="63" spans="1:15" ht="11.25" customHeight="1">
      <c r="A63" s="117" t="s">
        <v>207</v>
      </c>
      <c r="B63" s="117"/>
      <c r="C63" s="118" t="s">
        <v>208</v>
      </c>
      <c r="D63" s="119" t="s">
        <v>176</v>
      </c>
      <c r="E63" s="117">
        <v>0.97071653435661054</v>
      </c>
      <c r="F63" s="117">
        <v>17.7408</v>
      </c>
      <c r="G63" s="117">
        <v>17.7408</v>
      </c>
      <c r="H63" s="117">
        <v>17.7408</v>
      </c>
      <c r="I63" s="117">
        <v>17.7408</v>
      </c>
      <c r="J63" s="117">
        <v>17.7408</v>
      </c>
      <c r="K63" s="117">
        <v>17.7408</v>
      </c>
      <c r="L63" s="117">
        <v>17.7408</v>
      </c>
      <c r="M63" s="117">
        <v>17.7408</v>
      </c>
      <c r="N63" s="121"/>
      <c r="O63" s="121"/>
    </row>
    <row r="64" spans="1:15" ht="11.25" customHeight="1">
      <c r="A64" s="121"/>
      <c r="B64" s="121"/>
      <c r="C64" s="121"/>
      <c r="D64" s="122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</row>
    <row r="65" spans="1:15" ht="11.25" customHeight="1">
      <c r="A65" s="117" t="s">
        <v>209</v>
      </c>
      <c r="B65" s="117"/>
      <c r="C65" s="118" t="s">
        <v>210</v>
      </c>
      <c r="D65" s="119" t="s">
        <v>179</v>
      </c>
      <c r="E65" s="117">
        <v>0.9960969898772416</v>
      </c>
      <c r="F65" s="117">
        <v>7.4110199999999988</v>
      </c>
      <c r="G65" s="117">
        <v>7.4110199999999988</v>
      </c>
      <c r="H65" s="117">
        <v>7.4110199999999988</v>
      </c>
      <c r="I65" s="117">
        <v>7.4110199999999988</v>
      </c>
      <c r="J65" s="117">
        <v>7.4110199999999988</v>
      </c>
      <c r="K65" s="117">
        <v>7.4110199999999988</v>
      </c>
      <c r="L65" s="117">
        <v>7.4110199999999988</v>
      </c>
      <c r="M65" s="117">
        <v>7.4110199999999988</v>
      </c>
      <c r="N65" s="121"/>
      <c r="O65" s="121"/>
    </row>
    <row r="66" spans="1:15" ht="11.25" customHeight="1">
      <c r="A66" s="121"/>
      <c r="B66" s="121"/>
      <c r="C66" s="121"/>
      <c r="D66" s="122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</row>
    <row r="67" spans="1:15" ht="11.25" customHeight="1">
      <c r="A67" s="117" t="s">
        <v>211</v>
      </c>
      <c r="B67" s="117"/>
      <c r="C67" s="118" t="s">
        <v>212</v>
      </c>
      <c r="D67" s="119" t="s">
        <v>176</v>
      </c>
      <c r="E67" s="117">
        <v>0.99723873131044261</v>
      </c>
      <c r="F67" s="117">
        <v>4.2111999999999998</v>
      </c>
      <c r="G67" s="117">
        <v>4.2111999999999998</v>
      </c>
      <c r="H67" s="117">
        <v>4.2111999999999998</v>
      </c>
      <c r="I67" s="117">
        <v>4.2111999999999998</v>
      </c>
      <c r="J67" s="117">
        <v>4.2111999999999998</v>
      </c>
      <c r="K67" s="117">
        <v>4.2111999999999998</v>
      </c>
      <c r="L67" s="117">
        <v>4.2111999999999998</v>
      </c>
      <c r="M67" s="117">
        <v>4.2111999999999998</v>
      </c>
      <c r="N67" s="121"/>
      <c r="O67" s="121"/>
    </row>
    <row r="68" spans="1:15" ht="11.25" customHeight="1">
      <c r="A68" s="121"/>
      <c r="B68" s="121"/>
      <c r="C68" s="121"/>
      <c r="D68" s="122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</row>
    <row r="69" spans="1:15" ht="11.25" customHeight="1">
      <c r="A69" s="117" t="s">
        <v>213</v>
      </c>
      <c r="B69" s="117"/>
      <c r="C69" s="118" t="s">
        <v>214</v>
      </c>
      <c r="D69" s="119" t="s">
        <v>179</v>
      </c>
      <c r="E69" s="117">
        <v>0.99967971846513959</v>
      </c>
      <c r="F69" s="117">
        <v>17.986936</v>
      </c>
      <c r="G69" s="117">
        <v>17.986936</v>
      </c>
      <c r="H69" s="117">
        <v>17.986936</v>
      </c>
      <c r="I69" s="117">
        <v>17.986936</v>
      </c>
      <c r="J69" s="117">
        <v>17.986936</v>
      </c>
      <c r="K69" s="117">
        <v>17.986936</v>
      </c>
      <c r="L69" s="117">
        <v>17.986936</v>
      </c>
      <c r="M69" s="117">
        <v>17.986936</v>
      </c>
      <c r="N69" s="121"/>
      <c r="O69" s="121"/>
    </row>
    <row r="70" spans="1:15" ht="11.25" customHeight="1">
      <c r="A70" s="121"/>
      <c r="B70" s="121"/>
      <c r="C70" s="121"/>
      <c r="D70" s="122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1:15" ht="11.25" customHeight="1">
      <c r="A71" s="117" t="s">
        <v>215</v>
      </c>
      <c r="B71" s="117"/>
      <c r="C71" s="118" t="s">
        <v>216</v>
      </c>
      <c r="D71" s="119" t="s">
        <v>176</v>
      </c>
      <c r="E71" s="117"/>
      <c r="F71" s="117">
        <v>0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21"/>
      <c r="O71" s="121"/>
    </row>
    <row r="72" spans="1:15" ht="11.25" customHeight="1">
      <c r="A72" s="121"/>
      <c r="B72" s="121"/>
      <c r="C72" s="121"/>
      <c r="D72" s="122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</row>
    <row r="73" spans="1:15" ht="30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1"/>
      <c r="O73" s="121"/>
    </row>
    <row r="74" spans="1:15" ht="11.25" customHeight="1">
      <c r="A74" s="110" t="s">
        <v>217</v>
      </c>
      <c r="B74" s="110"/>
      <c r="C74" s="111" t="s">
        <v>218</v>
      </c>
      <c r="D74" s="112" t="s">
        <v>2</v>
      </c>
      <c r="E74" s="110">
        <v>0.99269393099792225</v>
      </c>
      <c r="F74" s="110">
        <v>79.475378000000021</v>
      </c>
      <c r="G74" s="110">
        <v>79.475378000000006</v>
      </c>
      <c r="H74" s="110">
        <v>79.475378000000006</v>
      </c>
      <c r="I74" s="110">
        <v>79.475378000000006</v>
      </c>
      <c r="J74" s="110">
        <v>79.475378000000006</v>
      </c>
      <c r="K74" s="110">
        <v>79.475378000000006</v>
      </c>
      <c r="L74" s="110">
        <v>79.475378000000006</v>
      </c>
      <c r="M74" s="110">
        <v>79.475378000000006</v>
      </c>
      <c r="N74" s="121"/>
      <c r="O74" s="121"/>
    </row>
    <row r="75" spans="1:15" ht="11.25" customHeight="1">
      <c r="A75" s="121"/>
      <c r="B75" s="121"/>
      <c r="C75" s="121" t="s">
        <v>171</v>
      </c>
      <c r="D75" s="122"/>
      <c r="E75" s="121"/>
      <c r="F75" s="123">
        <v>108</v>
      </c>
      <c r="G75" s="123">
        <v>108</v>
      </c>
      <c r="H75" s="123">
        <v>108</v>
      </c>
      <c r="I75" s="123">
        <v>108</v>
      </c>
      <c r="J75" s="123">
        <v>108</v>
      </c>
      <c r="K75" s="123">
        <v>108</v>
      </c>
      <c r="L75" s="123">
        <v>108</v>
      </c>
      <c r="M75" s="123">
        <v>108</v>
      </c>
      <c r="N75" s="121"/>
      <c r="O75" s="121"/>
    </row>
    <row r="76" spans="1:15" ht="11.25" customHeight="1">
      <c r="A76" s="116" t="s">
        <v>197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21"/>
      <c r="O76" s="121"/>
    </row>
    <row r="77" spans="1:15" ht="11.25" customHeight="1">
      <c r="A77" s="117" t="s">
        <v>198</v>
      </c>
      <c r="B77" s="117"/>
      <c r="C77" s="118" t="s">
        <v>199</v>
      </c>
      <c r="D77" s="119" t="s">
        <v>176</v>
      </c>
      <c r="E77" s="117">
        <v>0.98007290738897002</v>
      </c>
      <c r="F77" s="117">
        <v>11.715199999999998</v>
      </c>
      <c r="G77" s="117">
        <v>11.715199999999998</v>
      </c>
      <c r="H77" s="117">
        <v>11.715199999999998</v>
      </c>
      <c r="I77" s="117">
        <v>11.715199999999998</v>
      </c>
      <c r="J77" s="117">
        <v>11.715199999999998</v>
      </c>
      <c r="K77" s="117">
        <v>11.715199999999998</v>
      </c>
      <c r="L77" s="117">
        <v>11.715199999999998</v>
      </c>
      <c r="M77" s="117">
        <v>11.715199999999998</v>
      </c>
      <c r="N77" s="121"/>
      <c r="O77" s="121"/>
    </row>
    <row r="78" spans="1:15" ht="11.25" customHeight="1">
      <c r="A78" s="121"/>
      <c r="B78" s="121"/>
      <c r="C78" s="121"/>
      <c r="D78" s="122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</row>
    <row r="79" spans="1:15" ht="11.25" customHeight="1">
      <c r="A79" s="117" t="s">
        <v>200</v>
      </c>
      <c r="B79" s="117"/>
      <c r="C79" s="118" t="s">
        <v>201</v>
      </c>
      <c r="D79" s="119" t="s">
        <v>179</v>
      </c>
      <c r="E79" s="117">
        <v>0.9961823506597961</v>
      </c>
      <c r="F79" s="117">
        <v>21.93554</v>
      </c>
      <c r="G79" s="117">
        <v>21.93554</v>
      </c>
      <c r="H79" s="117">
        <v>21.93554</v>
      </c>
      <c r="I79" s="117">
        <v>21.93554</v>
      </c>
      <c r="J79" s="117">
        <v>21.93554</v>
      </c>
      <c r="K79" s="117">
        <v>21.93554</v>
      </c>
      <c r="L79" s="117">
        <v>21.93554</v>
      </c>
      <c r="M79" s="117">
        <v>21.93554</v>
      </c>
      <c r="N79" s="121"/>
      <c r="O79" s="121"/>
    </row>
    <row r="80" spans="1:15" ht="11.25" customHeight="1">
      <c r="A80" s="121"/>
      <c r="B80" s="121"/>
      <c r="C80" s="121"/>
      <c r="D80" s="122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</row>
    <row r="81" spans="1:15" ht="11.25" customHeight="1">
      <c r="A81" s="117" t="s">
        <v>202</v>
      </c>
      <c r="B81" s="117"/>
      <c r="C81" s="118" t="s">
        <v>203</v>
      </c>
      <c r="D81" s="119" t="s">
        <v>179</v>
      </c>
      <c r="E81" s="117">
        <v>0.9923006503872468</v>
      </c>
      <c r="F81" s="117">
        <v>3.9279999999999999</v>
      </c>
      <c r="G81" s="117">
        <v>3.9279999999999999</v>
      </c>
      <c r="H81" s="117">
        <v>3.9279999999999999</v>
      </c>
      <c r="I81" s="117">
        <v>3.9279999999999999</v>
      </c>
      <c r="J81" s="117">
        <v>3.9279999999999999</v>
      </c>
      <c r="K81" s="117">
        <v>3.9279999999999999</v>
      </c>
      <c r="L81" s="117">
        <v>3.9279999999999999</v>
      </c>
      <c r="M81" s="117">
        <v>3.9279999999999999</v>
      </c>
      <c r="N81" s="121"/>
      <c r="O81" s="121"/>
    </row>
    <row r="82" spans="1:15" ht="11.25" customHeight="1">
      <c r="A82" s="121"/>
      <c r="B82" s="121"/>
      <c r="C82" s="121"/>
      <c r="D82" s="122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</row>
    <row r="83" spans="1:15" ht="11.25" customHeight="1">
      <c r="A83" s="116" t="s">
        <v>206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21"/>
      <c r="O83" s="121"/>
    </row>
    <row r="84" spans="1:15" ht="11.25" customHeight="1">
      <c r="A84" s="117" t="s">
        <v>207</v>
      </c>
      <c r="B84" s="117"/>
      <c r="C84" s="118" t="s">
        <v>208</v>
      </c>
      <c r="D84" s="119" t="s">
        <v>176</v>
      </c>
      <c r="E84" s="117">
        <v>0.96972730642218752</v>
      </c>
      <c r="F84" s="117">
        <v>21.616</v>
      </c>
      <c r="G84" s="117">
        <v>21.616</v>
      </c>
      <c r="H84" s="117">
        <v>21.616</v>
      </c>
      <c r="I84" s="117">
        <v>21.616</v>
      </c>
      <c r="J84" s="117">
        <v>21.616</v>
      </c>
      <c r="K84" s="117">
        <v>21.616</v>
      </c>
      <c r="L84" s="117">
        <v>21.616</v>
      </c>
      <c r="M84" s="117">
        <v>21.616</v>
      </c>
      <c r="N84" s="121"/>
      <c r="O84" s="121"/>
    </row>
    <row r="85" spans="1:15" ht="11.25" customHeight="1">
      <c r="A85" s="121"/>
      <c r="B85" s="121"/>
      <c r="C85" s="121"/>
      <c r="D85" s="122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</row>
    <row r="86" spans="1:15" ht="11.25" customHeight="1">
      <c r="A86" s="117" t="s">
        <v>209</v>
      </c>
      <c r="B86" s="117"/>
      <c r="C86" s="118" t="s">
        <v>210</v>
      </c>
      <c r="D86" s="119" t="s">
        <v>179</v>
      </c>
      <c r="E86" s="117">
        <v>0.99548837623625941</v>
      </c>
      <c r="F86" s="117">
        <v>6.3703399999999988</v>
      </c>
      <c r="G86" s="117">
        <v>6.3703399999999988</v>
      </c>
      <c r="H86" s="117">
        <v>6.3703399999999988</v>
      </c>
      <c r="I86" s="117">
        <v>6.3703399999999988</v>
      </c>
      <c r="J86" s="117">
        <v>6.3703399999999988</v>
      </c>
      <c r="K86" s="117">
        <v>6.3703399999999988</v>
      </c>
      <c r="L86" s="117">
        <v>6.3703399999999988</v>
      </c>
      <c r="M86" s="117">
        <v>6.3703399999999988</v>
      </c>
      <c r="N86" s="121"/>
      <c r="O86" s="121"/>
    </row>
    <row r="87" spans="1:15" ht="11.25" customHeight="1">
      <c r="A87" s="121"/>
      <c r="B87" s="121"/>
      <c r="C87" s="121"/>
      <c r="D87" s="122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</row>
    <row r="88" spans="1:15" ht="11.25" customHeight="1">
      <c r="A88" s="117" t="s">
        <v>211</v>
      </c>
      <c r="B88" s="117"/>
      <c r="C88" s="118" t="s">
        <v>212</v>
      </c>
      <c r="D88" s="119" t="s">
        <v>176</v>
      </c>
      <c r="E88" s="117">
        <v>0.99654575824487956</v>
      </c>
      <c r="F88" s="117">
        <v>4.5696000000000003</v>
      </c>
      <c r="G88" s="117">
        <v>4.5696000000000003</v>
      </c>
      <c r="H88" s="117">
        <v>4.5696000000000003</v>
      </c>
      <c r="I88" s="117">
        <v>4.5696000000000003</v>
      </c>
      <c r="J88" s="117">
        <v>4.5696000000000003</v>
      </c>
      <c r="K88" s="117">
        <v>4.5696000000000003</v>
      </c>
      <c r="L88" s="117">
        <v>4.5696000000000003</v>
      </c>
      <c r="M88" s="117">
        <v>4.5696000000000003</v>
      </c>
      <c r="N88" s="121"/>
      <c r="O88" s="121"/>
    </row>
    <row r="89" spans="1:15" ht="11.25" customHeight="1">
      <c r="A89" s="121"/>
      <c r="B89" s="121"/>
      <c r="C89" s="121"/>
      <c r="D89" s="122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</row>
    <row r="90" spans="1:15" ht="11.25" customHeight="1">
      <c r="A90" s="117" t="s">
        <v>213</v>
      </c>
      <c r="B90" s="117"/>
      <c r="C90" s="118" t="s">
        <v>214</v>
      </c>
      <c r="D90" s="119" t="s">
        <v>179</v>
      </c>
      <c r="E90" s="117">
        <v>0.98637245876666924</v>
      </c>
      <c r="F90" s="117">
        <v>9.3406979999999997</v>
      </c>
      <c r="G90" s="117">
        <v>9.3406979999999997</v>
      </c>
      <c r="H90" s="117">
        <v>9.3406979999999997</v>
      </c>
      <c r="I90" s="117">
        <v>9.3406979999999997</v>
      </c>
      <c r="J90" s="117">
        <v>9.3406979999999997</v>
      </c>
      <c r="K90" s="117">
        <v>9.3406979999999997</v>
      </c>
      <c r="L90" s="117">
        <v>9.3406979999999997</v>
      </c>
      <c r="M90" s="117">
        <v>9.3406979999999997</v>
      </c>
      <c r="N90" s="121"/>
      <c r="O90" s="121"/>
    </row>
    <row r="91" spans="1:15" ht="11.25" customHeight="1">
      <c r="A91" s="121"/>
      <c r="B91" s="121"/>
      <c r="C91" s="121"/>
      <c r="D91" s="122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</row>
    <row r="92" spans="1:15" ht="11.25" customHeight="1">
      <c r="A92" s="117" t="s">
        <v>215</v>
      </c>
      <c r="B92" s="117"/>
      <c r="C92" s="118" t="s">
        <v>216</v>
      </c>
      <c r="D92" s="119" t="s">
        <v>176</v>
      </c>
      <c r="E92" s="117"/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21"/>
      <c r="O92" s="121"/>
    </row>
    <row r="93" spans="1:15" ht="11.25" customHeight="1">
      <c r="A93" s="121"/>
      <c r="B93" s="121"/>
      <c r="C93" s="121"/>
      <c r="D93" s="122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</row>
    <row r="94" spans="1:15" ht="30" customHeight="1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1"/>
      <c r="O94" s="121"/>
    </row>
    <row r="95" spans="1:15" ht="11.25" customHeight="1">
      <c r="A95" s="110" t="s">
        <v>219</v>
      </c>
      <c r="B95" s="110"/>
      <c r="C95" s="111" t="s">
        <v>220</v>
      </c>
      <c r="D95" s="112" t="s">
        <v>2</v>
      </c>
      <c r="E95" s="110">
        <v>0.99975290659854121</v>
      </c>
      <c r="F95" s="110">
        <v>38.008884000000009</v>
      </c>
      <c r="G95" s="110">
        <v>38.008884000000009</v>
      </c>
      <c r="H95" s="110">
        <v>38.008884000000009</v>
      </c>
      <c r="I95" s="110">
        <v>38.008884000000009</v>
      </c>
      <c r="J95" s="110">
        <v>38.008884000000009</v>
      </c>
      <c r="K95" s="110">
        <v>38.008884000000009</v>
      </c>
      <c r="L95" s="110">
        <v>38.008884000000009</v>
      </c>
      <c r="M95" s="110">
        <v>38.008884000000009</v>
      </c>
      <c r="N95" s="121"/>
      <c r="O95" s="121"/>
    </row>
    <row r="96" spans="1:15" ht="11.25" customHeight="1">
      <c r="A96" s="121"/>
      <c r="B96" s="121"/>
      <c r="C96" s="121" t="s">
        <v>171</v>
      </c>
      <c r="D96" s="122"/>
      <c r="E96" s="121"/>
      <c r="F96" s="123">
        <v>72</v>
      </c>
      <c r="G96" s="123">
        <v>72</v>
      </c>
      <c r="H96" s="123">
        <v>72</v>
      </c>
      <c r="I96" s="123">
        <v>72</v>
      </c>
      <c r="J96" s="123">
        <v>72</v>
      </c>
      <c r="K96" s="123">
        <v>72</v>
      </c>
      <c r="L96" s="123">
        <v>72</v>
      </c>
      <c r="M96" s="123">
        <v>72</v>
      </c>
      <c r="N96" s="121"/>
      <c r="O96" s="121"/>
    </row>
    <row r="97" spans="1:15" ht="11.25" customHeight="1">
      <c r="A97" s="116" t="s">
        <v>221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21"/>
      <c r="O97" s="121"/>
    </row>
    <row r="98" spans="1:15" ht="11.25" customHeight="1">
      <c r="A98" s="117" t="s">
        <v>222</v>
      </c>
      <c r="B98" s="117"/>
      <c r="C98" s="118" t="s">
        <v>223</v>
      </c>
      <c r="D98" s="119" t="s">
        <v>179</v>
      </c>
      <c r="E98" s="117">
        <v>0.99975290659854121</v>
      </c>
      <c r="F98" s="117">
        <v>38.008884000000009</v>
      </c>
      <c r="G98" s="117">
        <v>38.008884000000009</v>
      </c>
      <c r="H98" s="117">
        <v>38.008884000000009</v>
      </c>
      <c r="I98" s="117">
        <v>38.008884000000009</v>
      </c>
      <c r="J98" s="117">
        <v>38.008884000000009</v>
      </c>
      <c r="K98" s="117">
        <v>38.008884000000009</v>
      </c>
      <c r="L98" s="117">
        <v>38.008884000000009</v>
      </c>
      <c r="M98" s="117">
        <v>38.008884000000009</v>
      </c>
      <c r="N98" s="121"/>
      <c r="O98" s="121"/>
    </row>
    <row r="99" spans="1:15" ht="11.25" customHeight="1">
      <c r="A99" s="121"/>
      <c r="B99" s="121"/>
      <c r="C99" s="121"/>
      <c r="D99" s="122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1:15" ht="30" customHeight="1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1"/>
      <c r="O100" s="121"/>
    </row>
    <row r="101" spans="1:15" ht="11.25" customHeight="1">
      <c r="A101" s="110" t="s">
        <v>224</v>
      </c>
      <c r="B101" s="110"/>
      <c r="C101" s="111" t="s">
        <v>225</v>
      </c>
      <c r="D101" s="112" t="s">
        <v>2</v>
      </c>
      <c r="E101" s="110">
        <v>0.99156988553087455</v>
      </c>
      <c r="F101" s="110">
        <v>25.245916000000001</v>
      </c>
      <c r="G101" s="110">
        <v>26.645916</v>
      </c>
      <c r="H101" s="110">
        <v>28.645916</v>
      </c>
      <c r="I101" s="110">
        <v>28.645916</v>
      </c>
      <c r="J101" s="110">
        <v>28.645916</v>
      </c>
      <c r="K101" s="110">
        <v>28.645916</v>
      </c>
      <c r="L101" s="110">
        <v>28.645916</v>
      </c>
      <c r="M101" s="110">
        <v>28.645916</v>
      </c>
      <c r="N101" s="121"/>
      <c r="O101" s="121"/>
    </row>
    <row r="102" spans="1:15" ht="11.25" customHeight="1">
      <c r="A102" s="121"/>
      <c r="B102" s="121"/>
      <c r="C102" s="121" t="s">
        <v>171</v>
      </c>
      <c r="D102" s="122"/>
      <c r="E102" s="121"/>
      <c r="F102" s="123">
        <v>60</v>
      </c>
      <c r="G102" s="123">
        <v>60</v>
      </c>
      <c r="H102" s="123">
        <v>60</v>
      </c>
      <c r="I102" s="123">
        <v>60</v>
      </c>
      <c r="J102" s="123">
        <v>60</v>
      </c>
      <c r="K102" s="123">
        <v>60</v>
      </c>
      <c r="L102" s="123">
        <v>60</v>
      </c>
      <c r="M102" s="123">
        <v>60</v>
      </c>
      <c r="N102" s="121"/>
      <c r="O102" s="121"/>
    </row>
    <row r="103" spans="1:15" ht="11.25" customHeight="1">
      <c r="A103" s="116" t="s">
        <v>226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21"/>
      <c r="O103" s="121"/>
    </row>
    <row r="104" spans="1:15" ht="11.25" customHeight="1">
      <c r="A104" s="117" t="s">
        <v>227</v>
      </c>
      <c r="B104" s="117"/>
      <c r="C104" s="118" t="s">
        <v>228</v>
      </c>
      <c r="D104" s="119" t="s">
        <v>179</v>
      </c>
      <c r="E104" s="117">
        <v>0.99156988553087455</v>
      </c>
      <c r="F104" s="117">
        <v>25.245916000000001</v>
      </c>
      <c r="G104" s="117">
        <v>26.645916</v>
      </c>
      <c r="H104" s="117">
        <v>28.645916</v>
      </c>
      <c r="I104" s="117">
        <v>28.645916</v>
      </c>
      <c r="J104" s="117">
        <v>28.645916</v>
      </c>
      <c r="K104" s="117">
        <v>28.645916</v>
      </c>
      <c r="L104" s="117">
        <v>28.645916</v>
      </c>
      <c r="M104" s="117">
        <v>28.645916</v>
      </c>
      <c r="N104" s="121"/>
      <c r="O104" s="121"/>
    </row>
    <row r="105" spans="1:15" ht="11.25" customHeight="1">
      <c r="A105" s="175">
        <v>2018</v>
      </c>
      <c r="B105" s="175"/>
      <c r="C105" s="175" t="s">
        <v>229</v>
      </c>
      <c r="D105" s="175"/>
      <c r="E105" s="175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</row>
    <row r="106" spans="1:15" ht="11.25" customHeight="1">
      <c r="A106" s="175">
        <v>2019</v>
      </c>
      <c r="B106" s="175"/>
      <c r="C106" s="175" t="s">
        <v>230</v>
      </c>
      <c r="D106" s="175"/>
      <c r="E106" s="175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</row>
    <row r="107" spans="1:15" ht="11.25" customHeight="1">
      <c r="A107" s="121"/>
      <c r="B107" s="121"/>
      <c r="C107" s="121"/>
      <c r="D107" s="122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</row>
    <row r="108" spans="1:15" ht="30" customHeight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1"/>
      <c r="O108" s="121"/>
    </row>
    <row r="109" spans="1:15" ht="11.25" customHeight="1">
      <c r="A109" s="110" t="s">
        <v>231</v>
      </c>
      <c r="B109" s="110"/>
      <c r="C109" s="111" t="s">
        <v>232</v>
      </c>
      <c r="D109" s="112" t="s">
        <v>2</v>
      </c>
      <c r="E109" s="110">
        <v>0.99872920943043342</v>
      </c>
      <c r="F109" s="110">
        <v>32.81664</v>
      </c>
      <c r="G109" s="110">
        <v>33.81664</v>
      </c>
      <c r="H109" s="110">
        <v>33.81664</v>
      </c>
      <c r="I109" s="110">
        <v>33.81664</v>
      </c>
      <c r="J109" s="110">
        <v>33.81664</v>
      </c>
      <c r="K109" s="110">
        <v>33.81664</v>
      </c>
      <c r="L109" s="110">
        <v>33.81664</v>
      </c>
      <c r="M109" s="110">
        <v>33.81664</v>
      </c>
      <c r="N109" s="121"/>
      <c r="O109" s="121"/>
    </row>
    <row r="110" spans="1:15" ht="11.25" customHeight="1">
      <c r="A110" s="121"/>
      <c r="B110" s="121"/>
      <c r="C110" s="121" t="s">
        <v>171</v>
      </c>
      <c r="D110" s="122"/>
      <c r="E110" s="121"/>
      <c r="F110" s="123">
        <v>50</v>
      </c>
      <c r="G110" s="123">
        <v>50</v>
      </c>
      <c r="H110" s="123">
        <v>50</v>
      </c>
      <c r="I110" s="123">
        <v>50</v>
      </c>
      <c r="J110" s="123">
        <v>50</v>
      </c>
      <c r="K110" s="123">
        <v>50</v>
      </c>
      <c r="L110" s="123">
        <v>50</v>
      </c>
      <c r="M110" s="123">
        <v>50</v>
      </c>
      <c r="N110" s="121"/>
      <c r="O110" s="121"/>
    </row>
    <row r="111" spans="1:15" ht="11.25" customHeight="1">
      <c r="A111" s="116" t="s">
        <v>233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21"/>
      <c r="O111" s="121"/>
    </row>
    <row r="112" spans="1:15" ht="11.25" customHeight="1">
      <c r="A112" s="117" t="s">
        <v>234</v>
      </c>
      <c r="B112" s="117"/>
      <c r="C112" s="118" t="s">
        <v>235</v>
      </c>
      <c r="D112" s="119" t="s">
        <v>179</v>
      </c>
      <c r="E112" s="117">
        <v>0.99872920943043342</v>
      </c>
      <c r="F112" s="117">
        <v>32.81664</v>
      </c>
      <c r="G112" s="117">
        <v>33.81664</v>
      </c>
      <c r="H112" s="117">
        <v>33.81664</v>
      </c>
      <c r="I112" s="117">
        <v>33.81664</v>
      </c>
      <c r="J112" s="117">
        <v>33.81664</v>
      </c>
      <c r="K112" s="117">
        <v>33.81664</v>
      </c>
      <c r="L112" s="117">
        <v>33.81664</v>
      </c>
      <c r="M112" s="117">
        <v>33.81664</v>
      </c>
      <c r="N112" s="121"/>
      <c r="O112" s="121"/>
    </row>
    <row r="113" spans="1:15" ht="11.25" customHeight="1">
      <c r="A113" s="175">
        <v>2018</v>
      </c>
      <c r="B113" s="175"/>
      <c r="C113" s="175" t="s">
        <v>236</v>
      </c>
      <c r="D113" s="175"/>
      <c r="E113" s="175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</row>
    <row r="114" spans="1:15" ht="11.25" customHeight="1">
      <c r="A114" s="121"/>
      <c r="B114" s="121"/>
      <c r="C114" s="121"/>
      <c r="D114" s="122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1:15" ht="30" customHeight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1"/>
      <c r="O115" s="121"/>
    </row>
    <row r="116" spans="1:15" ht="11.25" customHeight="1">
      <c r="A116" s="110" t="s">
        <v>237</v>
      </c>
      <c r="B116" s="110"/>
      <c r="C116" s="111" t="s">
        <v>238</v>
      </c>
      <c r="D116" s="112" t="s">
        <v>2</v>
      </c>
      <c r="E116" s="110">
        <v>0.99922649904843008</v>
      </c>
      <c r="F116" s="110">
        <v>20.736414</v>
      </c>
      <c r="G116" s="110">
        <v>20.736414</v>
      </c>
      <c r="H116" s="110">
        <v>20.736414</v>
      </c>
      <c r="I116" s="110">
        <v>20.736414</v>
      </c>
      <c r="J116" s="110">
        <v>20.736414</v>
      </c>
      <c r="K116" s="110">
        <v>20.736414</v>
      </c>
      <c r="L116" s="110">
        <v>20.736414</v>
      </c>
      <c r="M116" s="110">
        <v>20.736414</v>
      </c>
      <c r="N116" s="121"/>
      <c r="O116" s="121"/>
    </row>
    <row r="117" spans="1:15" ht="11.25" customHeight="1">
      <c r="A117" s="121"/>
      <c r="B117" s="121"/>
      <c r="C117" s="121" t="s">
        <v>171</v>
      </c>
      <c r="D117" s="122"/>
      <c r="E117" s="121"/>
      <c r="F117" s="123">
        <v>50</v>
      </c>
      <c r="G117" s="123">
        <v>50</v>
      </c>
      <c r="H117" s="123">
        <v>50</v>
      </c>
      <c r="I117" s="123">
        <v>50</v>
      </c>
      <c r="J117" s="123">
        <v>50</v>
      </c>
      <c r="K117" s="123">
        <v>50</v>
      </c>
      <c r="L117" s="123">
        <v>50</v>
      </c>
      <c r="M117" s="123">
        <v>50</v>
      </c>
      <c r="N117" s="121"/>
      <c r="O117" s="121"/>
    </row>
    <row r="118" spans="1:15" ht="11.25" customHeight="1">
      <c r="A118" s="116" t="s">
        <v>239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21"/>
      <c r="O118" s="121"/>
    </row>
    <row r="119" spans="1:15" ht="11.25" customHeight="1">
      <c r="A119" s="117" t="s">
        <v>240</v>
      </c>
      <c r="B119" s="117"/>
      <c r="C119" s="118" t="s">
        <v>241</v>
      </c>
      <c r="D119" s="119" t="s">
        <v>179</v>
      </c>
      <c r="E119" s="117">
        <v>0.99922649904843008</v>
      </c>
      <c r="F119" s="117">
        <v>20.736414</v>
      </c>
      <c r="G119" s="117">
        <v>20.736414</v>
      </c>
      <c r="H119" s="117">
        <v>20.736414</v>
      </c>
      <c r="I119" s="117">
        <v>20.736414</v>
      </c>
      <c r="J119" s="117">
        <v>20.736414</v>
      </c>
      <c r="K119" s="117">
        <v>20.736414</v>
      </c>
      <c r="L119" s="117">
        <v>20.736414</v>
      </c>
      <c r="M119" s="117">
        <v>20.736414</v>
      </c>
      <c r="N119" s="121"/>
      <c r="O119" s="121"/>
    </row>
    <row r="120" spans="1:15" ht="11.25" customHeight="1">
      <c r="A120" s="121"/>
      <c r="B120" s="121"/>
      <c r="C120" s="121"/>
      <c r="D120" s="122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</row>
    <row r="121" spans="1:15" ht="30" customHeight="1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1"/>
      <c r="O121" s="121"/>
    </row>
    <row r="122" spans="1:15" ht="11.25" customHeight="1">
      <c r="A122" s="110" t="s">
        <v>242</v>
      </c>
      <c r="B122" s="110"/>
      <c r="C122" s="111" t="s">
        <v>243</v>
      </c>
      <c r="D122" s="112" t="s">
        <v>2</v>
      </c>
      <c r="E122" s="110">
        <v>0.98557484747743962</v>
      </c>
      <c r="F122" s="110">
        <v>28.512</v>
      </c>
      <c r="G122" s="110">
        <v>28.512</v>
      </c>
      <c r="H122" s="110">
        <v>28.512</v>
      </c>
      <c r="I122" s="110">
        <v>28.512</v>
      </c>
      <c r="J122" s="110">
        <v>28.512</v>
      </c>
      <c r="K122" s="110">
        <v>28.512</v>
      </c>
      <c r="L122" s="110">
        <v>28.512</v>
      </c>
      <c r="M122" s="110">
        <v>28.512</v>
      </c>
      <c r="N122" s="121"/>
      <c r="O122" s="121"/>
    </row>
    <row r="123" spans="1:15" ht="11.25" customHeight="1">
      <c r="A123" s="121"/>
      <c r="B123" s="121"/>
      <c r="C123" s="121" t="s">
        <v>171</v>
      </c>
      <c r="D123" s="122"/>
      <c r="E123" s="121"/>
      <c r="F123" s="123">
        <v>50</v>
      </c>
      <c r="G123" s="123">
        <v>50</v>
      </c>
      <c r="H123" s="123">
        <v>50</v>
      </c>
      <c r="I123" s="123">
        <v>50</v>
      </c>
      <c r="J123" s="123">
        <v>50</v>
      </c>
      <c r="K123" s="123">
        <v>50</v>
      </c>
      <c r="L123" s="123">
        <v>50</v>
      </c>
      <c r="M123" s="123">
        <v>50</v>
      </c>
      <c r="N123" s="121"/>
      <c r="O123" s="121"/>
    </row>
    <row r="124" spans="1:15" ht="11.25" customHeight="1">
      <c r="A124" s="116" t="s">
        <v>244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21"/>
      <c r="O124" s="121"/>
    </row>
    <row r="125" spans="1:15" ht="11.25" customHeight="1">
      <c r="A125" s="117" t="s">
        <v>245</v>
      </c>
      <c r="B125" s="117"/>
      <c r="C125" s="118" t="s">
        <v>246</v>
      </c>
      <c r="D125" s="119" t="s">
        <v>179</v>
      </c>
      <c r="E125" s="117">
        <v>0.98557484747743962</v>
      </c>
      <c r="F125" s="117">
        <v>28.512</v>
      </c>
      <c r="G125" s="117">
        <v>28.512</v>
      </c>
      <c r="H125" s="117">
        <v>28.512</v>
      </c>
      <c r="I125" s="117">
        <v>28.512</v>
      </c>
      <c r="J125" s="117">
        <v>28.512</v>
      </c>
      <c r="K125" s="117">
        <v>28.512</v>
      </c>
      <c r="L125" s="117">
        <v>28.512</v>
      </c>
      <c r="M125" s="117">
        <v>28.512</v>
      </c>
      <c r="N125" s="121"/>
      <c r="O125" s="121"/>
    </row>
    <row r="126" spans="1:15" ht="11.25" customHeight="1">
      <c r="A126" s="121"/>
      <c r="B126" s="121"/>
      <c r="C126" s="121"/>
      <c r="D126" s="122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</row>
    <row r="127" spans="1:15" ht="30" customHeight="1">
      <c r="A127" s="120"/>
      <c r="B127" s="120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1"/>
      <c r="O127" s="121"/>
    </row>
    <row r="128" spans="1:15" ht="11.25" customHeight="1">
      <c r="A128" s="110" t="s">
        <v>247</v>
      </c>
      <c r="B128" s="110"/>
      <c r="C128" s="111" t="s">
        <v>248</v>
      </c>
      <c r="D128" s="112" t="s">
        <v>2</v>
      </c>
      <c r="E128" s="110">
        <v>0.99586056866927319</v>
      </c>
      <c r="F128" s="110">
        <v>17.714221999999999</v>
      </c>
      <c r="G128" s="110">
        <v>17.714221999999999</v>
      </c>
      <c r="H128" s="110">
        <v>17.714221999999999</v>
      </c>
      <c r="I128" s="110">
        <v>17.714221999999999</v>
      </c>
      <c r="J128" s="110">
        <v>17.714221999999999</v>
      </c>
      <c r="K128" s="110">
        <v>17.714221999999999</v>
      </c>
      <c r="L128" s="110">
        <v>17.714221999999999</v>
      </c>
      <c r="M128" s="110">
        <v>17.714221999999999</v>
      </c>
      <c r="N128" s="121"/>
      <c r="O128" s="121"/>
    </row>
    <row r="129" spans="1:15" ht="11.25" customHeight="1">
      <c r="A129" s="121"/>
      <c r="B129" s="121"/>
      <c r="C129" s="121" t="s">
        <v>171</v>
      </c>
      <c r="D129" s="122"/>
      <c r="E129" s="121"/>
      <c r="F129" s="123">
        <v>48</v>
      </c>
      <c r="G129" s="123">
        <v>48</v>
      </c>
      <c r="H129" s="123">
        <v>48</v>
      </c>
      <c r="I129" s="123">
        <v>48</v>
      </c>
      <c r="J129" s="123">
        <v>48</v>
      </c>
      <c r="K129" s="123">
        <v>48</v>
      </c>
      <c r="L129" s="123">
        <v>48</v>
      </c>
      <c r="M129" s="123">
        <v>48</v>
      </c>
      <c r="N129" s="121"/>
      <c r="O129" s="121"/>
    </row>
    <row r="130" spans="1:15" ht="11.25" customHeight="1">
      <c r="A130" s="116" t="s">
        <v>249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21"/>
      <c r="O130" s="121"/>
    </row>
    <row r="131" spans="1:15" ht="11.25" customHeight="1">
      <c r="A131" s="117" t="s">
        <v>250</v>
      </c>
      <c r="B131" s="117"/>
      <c r="C131" s="118" t="s">
        <v>251</v>
      </c>
      <c r="D131" s="119" t="s">
        <v>179</v>
      </c>
      <c r="E131" s="117">
        <v>3.3127929181556229E-2</v>
      </c>
      <c r="F131" s="117">
        <v>1.3875E-2</v>
      </c>
      <c r="G131" s="117">
        <v>1.3875E-2</v>
      </c>
      <c r="H131" s="117">
        <v>1.3875E-2</v>
      </c>
      <c r="I131" s="117">
        <v>1.3875E-2</v>
      </c>
      <c r="J131" s="117">
        <v>1.3875E-2</v>
      </c>
      <c r="K131" s="117">
        <v>1.3875E-2</v>
      </c>
      <c r="L131" s="117">
        <v>1.3875E-2</v>
      </c>
      <c r="M131" s="117">
        <v>1.3875E-2</v>
      </c>
      <c r="N131" s="121"/>
      <c r="O131" s="121"/>
    </row>
    <row r="132" spans="1:15" ht="11.25" customHeight="1">
      <c r="A132" s="121"/>
      <c r="B132" s="121"/>
      <c r="C132" s="121"/>
      <c r="D132" s="122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</row>
    <row r="133" spans="1:15" ht="11.25" customHeight="1">
      <c r="A133" s="117" t="s">
        <v>252</v>
      </c>
      <c r="B133" s="117"/>
      <c r="C133" s="118" t="s">
        <v>253</v>
      </c>
      <c r="D133" s="119" t="s">
        <v>179</v>
      </c>
      <c r="E133" s="117">
        <v>0.9934531943025241</v>
      </c>
      <c r="F133" s="117">
        <v>17.700347000000001</v>
      </c>
      <c r="G133" s="117">
        <v>17.700347000000001</v>
      </c>
      <c r="H133" s="117">
        <v>17.700347000000001</v>
      </c>
      <c r="I133" s="117">
        <v>17.700347000000001</v>
      </c>
      <c r="J133" s="117">
        <v>17.700347000000001</v>
      </c>
      <c r="K133" s="117">
        <v>17.700347000000001</v>
      </c>
      <c r="L133" s="117">
        <v>17.700347000000001</v>
      </c>
      <c r="M133" s="117">
        <v>17.700347000000001</v>
      </c>
      <c r="N133" s="121"/>
      <c r="O133" s="121"/>
    </row>
    <row r="134" spans="1:15" ht="11.25" customHeight="1">
      <c r="A134" s="121"/>
      <c r="B134" s="121"/>
      <c r="C134" s="121"/>
      <c r="D134" s="122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</row>
    <row r="135" spans="1:15" ht="30" customHeight="1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1"/>
      <c r="O135" s="121"/>
    </row>
    <row r="136" spans="1:15" ht="11.25" customHeight="1">
      <c r="A136" s="110" t="s">
        <v>254</v>
      </c>
      <c r="B136" s="110"/>
      <c r="C136" s="111" t="s">
        <v>255</v>
      </c>
      <c r="D136" s="112" t="s">
        <v>2</v>
      </c>
      <c r="E136" s="110">
        <v>0.99605728766673862</v>
      </c>
      <c r="F136" s="110">
        <v>56.622087999999998</v>
      </c>
      <c r="G136" s="110">
        <v>61.822088000000008</v>
      </c>
      <c r="H136" s="110">
        <v>61.822088000000008</v>
      </c>
      <c r="I136" s="110">
        <v>61.822088000000008</v>
      </c>
      <c r="J136" s="110">
        <v>61.822088000000008</v>
      </c>
      <c r="K136" s="110">
        <v>61.822088000000008</v>
      </c>
      <c r="L136" s="110">
        <v>61.822088000000008</v>
      </c>
      <c r="M136" s="110">
        <v>61.822088000000008</v>
      </c>
      <c r="N136" s="121"/>
      <c r="O136" s="121"/>
    </row>
    <row r="137" spans="1:15" ht="11.25" customHeight="1">
      <c r="A137" s="121"/>
      <c r="B137" s="121"/>
      <c r="C137" s="121" t="s">
        <v>171</v>
      </c>
      <c r="D137" s="122"/>
      <c r="E137" s="121"/>
      <c r="F137" s="123">
        <v>96</v>
      </c>
      <c r="G137" s="123">
        <v>96</v>
      </c>
      <c r="H137" s="123">
        <v>96</v>
      </c>
      <c r="I137" s="123">
        <v>96</v>
      </c>
      <c r="J137" s="123">
        <v>96</v>
      </c>
      <c r="K137" s="123">
        <v>96</v>
      </c>
      <c r="L137" s="123">
        <v>96</v>
      </c>
      <c r="M137" s="123">
        <v>96</v>
      </c>
      <c r="N137" s="121"/>
      <c r="O137" s="121"/>
    </row>
    <row r="138" spans="1:15" ht="11.25" customHeight="1">
      <c r="A138" s="116" t="s">
        <v>249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21"/>
      <c r="O138" s="121"/>
    </row>
    <row r="139" spans="1:15" ht="11.25" customHeight="1">
      <c r="A139" s="117" t="s">
        <v>250</v>
      </c>
      <c r="B139" s="117"/>
      <c r="C139" s="118" t="s">
        <v>251</v>
      </c>
      <c r="D139" s="119" t="s">
        <v>179</v>
      </c>
      <c r="E139" s="117">
        <v>1</v>
      </c>
      <c r="F139" s="117">
        <v>1.4664E-2</v>
      </c>
      <c r="G139" s="117">
        <v>1.4664E-2</v>
      </c>
      <c r="H139" s="117">
        <v>1.4664E-2</v>
      </c>
      <c r="I139" s="117">
        <v>1.4664E-2</v>
      </c>
      <c r="J139" s="117">
        <v>1.4664E-2</v>
      </c>
      <c r="K139" s="117">
        <v>1.4664E-2</v>
      </c>
      <c r="L139" s="117">
        <v>1.4664E-2</v>
      </c>
      <c r="M139" s="117">
        <v>1.4664E-2</v>
      </c>
      <c r="N139" s="121"/>
      <c r="O139" s="121"/>
    </row>
    <row r="140" spans="1:15" ht="11.25" customHeight="1">
      <c r="A140" s="121"/>
      <c r="B140" s="121"/>
      <c r="C140" s="121"/>
      <c r="D140" s="122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</row>
    <row r="141" spans="1:15" ht="11.25" customHeight="1">
      <c r="A141" s="117" t="s">
        <v>252</v>
      </c>
      <c r="B141" s="117"/>
      <c r="C141" s="118" t="s">
        <v>253</v>
      </c>
      <c r="D141" s="119" t="s">
        <v>179</v>
      </c>
      <c r="E141" s="117">
        <v>0.9959094545462539</v>
      </c>
      <c r="F141" s="117">
        <v>16.764907999999998</v>
      </c>
      <c r="G141" s="117">
        <v>16.764907999999998</v>
      </c>
      <c r="H141" s="117">
        <v>16.764907999999998</v>
      </c>
      <c r="I141" s="117">
        <v>16.764907999999998</v>
      </c>
      <c r="J141" s="117">
        <v>16.764907999999998</v>
      </c>
      <c r="K141" s="117">
        <v>16.764907999999998</v>
      </c>
      <c r="L141" s="117">
        <v>16.764907999999998</v>
      </c>
      <c r="M141" s="117">
        <v>16.764907999999998</v>
      </c>
      <c r="N141" s="121"/>
      <c r="O141" s="121"/>
    </row>
    <row r="142" spans="1:15" ht="11.25" customHeight="1">
      <c r="A142" s="121"/>
      <c r="B142" s="121"/>
      <c r="C142" s="121"/>
      <c r="D142" s="122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</row>
    <row r="143" spans="1:15" ht="11.25" customHeight="1">
      <c r="A143" s="116" t="s">
        <v>256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21"/>
      <c r="O143" s="121"/>
    </row>
    <row r="144" spans="1:15" ht="11.25" customHeight="1">
      <c r="A144" s="117" t="s">
        <v>257</v>
      </c>
      <c r="B144" s="117"/>
      <c r="C144" s="118" t="s">
        <v>258</v>
      </c>
      <c r="D144" s="119" t="s">
        <v>179</v>
      </c>
      <c r="E144" s="117">
        <v>0.99538319432406808</v>
      </c>
      <c r="F144" s="117">
        <v>39.842516000000003</v>
      </c>
      <c r="G144" s="117">
        <v>45.042516000000006</v>
      </c>
      <c r="H144" s="117">
        <v>45.042516000000006</v>
      </c>
      <c r="I144" s="117">
        <v>45.042516000000006</v>
      </c>
      <c r="J144" s="117">
        <v>45.042516000000006</v>
      </c>
      <c r="K144" s="117">
        <v>45.042516000000006</v>
      </c>
      <c r="L144" s="117">
        <v>45.042516000000006</v>
      </c>
      <c r="M144" s="117">
        <v>45.042516000000006</v>
      </c>
      <c r="N144" s="121"/>
      <c r="O144" s="121"/>
    </row>
    <row r="145" spans="1:15" ht="11.25" customHeight="1">
      <c r="A145" s="175">
        <v>2018</v>
      </c>
      <c r="B145" s="175"/>
      <c r="C145" s="175" t="s">
        <v>259</v>
      </c>
      <c r="D145" s="175"/>
      <c r="E145" s="175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</row>
    <row r="146" spans="1:15" ht="11.25" customHeight="1">
      <c r="A146" s="175">
        <v>2018</v>
      </c>
      <c r="B146" s="175"/>
      <c r="C146" s="175" t="s">
        <v>260</v>
      </c>
      <c r="D146" s="175"/>
      <c r="E146" s="175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</row>
    <row r="147" spans="1:15" ht="11.25" customHeight="1">
      <c r="A147" s="121"/>
      <c r="B147" s="121"/>
      <c r="C147" s="121"/>
      <c r="D147" s="122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</row>
    <row r="148" spans="1:15" ht="11.25" customHeight="1">
      <c r="A148" s="121"/>
      <c r="B148" s="124" t="s">
        <v>261</v>
      </c>
      <c r="C148" s="121"/>
      <c r="D148" s="122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</row>
    <row r="149" spans="1:15" ht="11.25" customHeight="1">
      <c r="A149" s="174">
        <v>2020</v>
      </c>
      <c r="B149" s="174"/>
      <c r="C149" s="174" t="s">
        <v>262</v>
      </c>
      <c r="D149" s="174"/>
      <c r="E149" s="174"/>
    </row>
    <row r="151" spans="1:15" ht="30" customHeight="1">
      <c r="A151" s="120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</row>
    <row r="152" spans="1:15" ht="11.25" customHeight="1">
      <c r="A152" s="110" t="s">
        <v>263</v>
      </c>
      <c r="B152" s="110"/>
      <c r="C152" s="111" t="s">
        <v>264</v>
      </c>
      <c r="D152" s="112" t="s">
        <v>2</v>
      </c>
      <c r="E152" s="110">
        <v>0.99994480736186897</v>
      </c>
      <c r="F152" s="110">
        <v>12.009279999999999</v>
      </c>
      <c r="G152" s="110">
        <v>12.00928</v>
      </c>
      <c r="H152" s="110">
        <v>12.00928</v>
      </c>
      <c r="I152" s="110">
        <v>12.00928</v>
      </c>
      <c r="J152" s="110">
        <v>12.00928</v>
      </c>
      <c r="K152" s="110">
        <v>12.00928</v>
      </c>
      <c r="L152" s="110">
        <v>12.00928</v>
      </c>
      <c r="M152" s="110">
        <v>12.00928</v>
      </c>
    </row>
    <row r="153" spans="1:15" ht="11.25" customHeight="1">
      <c r="C153" s="103" t="s">
        <v>171</v>
      </c>
      <c r="F153" s="123">
        <v>24</v>
      </c>
      <c r="G153" s="123">
        <v>24</v>
      </c>
      <c r="H153" s="123">
        <v>24</v>
      </c>
      <c r="I153" s="123">
        <v>24</v>
      </c>
      <c r="J153" s="123">
        <v>24</v>
      </c>
      <c r="K153" s="123">
        <v>24</v>
      </c>
      <c r="L153" s="123">
        <v>24</v>
      </c>
      <c r="M153" s="123">
        <v>24</v>
      </c>
    </row>
    <row r="154" spans="1:15" ht="11.25" customHeight="1">
      <c r="A154" s="116" t="s">
        <v>265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</row>
    <row r="155" spans="1:15" ht="11.25" customHeight="1">
      <c r="A155" s="117" t="s">
        <v>266</v>
      </c>
      <c r="B155" s="117"/>
      <c r="C155" s="118" t="s">
        <v>267</v>
      </c>
      <c r="D155" s="119" t="s">
        <v>179</v>
      </c>
      <c r="E155" s="117">
        <v>0.99861054114813086</v>
      </c>
      <c r="F155" s="117">
        <v>3.79</v>
      </c>
      <c r="G155" s="117">
        <v>3.79</v>
      </c>
      <c r="H155" s="117">
        <v>3.79</v>
      </c>
      <c r="I155" s="117">
        <v>3.79</v>
      </c>
      <c r="J155" s="117">
        <v>3.79</v>
      </c>
      <c r="K155" s="117">
        <v>3.79</v>
      </c>
      <c r="L155" s="117">
        <v>3.79</v>
      </c>
      <c r="M155" s="117">
        <v>3.79</v>
      </c>
    </row>
    <row r="157" spans="1:15" ht="11.25" customHeight="1">
      <c r="A157" s="117" t="s">
        <v>268</v>
      </c>
      <c r="B157" s="117"/>
      <c r="C157" s="118" t="s">
        <v>269</v>
      </c>
      <c r="D157" s="119" t="s">
        <v>179</v>
      </c>
      <c r="E157" s="117">
        <v>0.99921348952836564</v>
      </c>
      <c r="F157" s="117">
        <v>8.2192799999999995</v>
      </c>
      <c r="G157" s="117">
        <v>8.2192799999999995</v>
      </c>
      <c r="H157" s="117">
        <v>8.2192799999999995</v>
      </c>
      <c r="I157" s="117">
        <v>8.2192799999999995</v>
      </c>
      <c r="J157" s="117">
        <v>8.2192799999999995</v>
      </c>
      <c r="K157" s="117">
        <v>8.2192799999999995</v>
      </c>
      <c r="L157" s="117">
        <v>8.2192799999999995</v>
      </c>
      <c r="M157" s="117">
        <v>8.2192799999999995</v>
      </c>
    </row>
    <row r="159" spans="1:15" ht="30" customHeight="1">
      <c r="A159" s="120"/>
      <c r="B159" s="120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</row>
    <row r="160" spans="1:15" ht="11.25" customHeight="1">
      <c r="A160" s="110" t="s">
        <v>270</v>
      </c>
      <c r="B160" s="110"/>
      <c r="C160" s="111" t="s">
        <v>271</v>
      </c>
      <c r="D160" s="112" t="s">
        <v>2</v>
      </c>
      <c r="E160" s="110">
        <v>1</v>
      </c>
      <c r="F160" s="110">
        <v>12.36</v>
      </c>
      <c r="G160" s="110">
        <v>12.36</v>
      </c>
      <c r="H160" s="110">
        <v>12.36</v>
      </c>
      <c r="I160" s="110">
        <v>12.36</v>
      </c>
      <c r="J160" s="110">
        <v>12.36</v>
      </c>
      <c r="K160" s="110">
        <v>12.36</v>
      </c>
      <c r="L160" s="110">
        <v>12.36</v>
      </c>
      <c r="M160" s="110">
        <v>12.36</v>
      </c>
    </row>
    <row r="161" spans="1:13" ht="11.25" customHeight="1">
      <c r="C161" s="103" t="s">
        <v>171</v>
      </c>
      <c r="F161" s="123">
        <v>19.2</v>
      </c>
      <c r="G161" s="123">
        <v>19.2</v>
      </c>
      <c r="H161" s="123">
        <v>19.2</v>
      </c>
      <c r="I161" s="123">
        <v>30</v>
      </c>
      <c r="J161" s="123">
        <v>30</v>
      </c>
      <c r="K161" s="123">
        <v>30</v>
      </c>
      <c r="L161" s="123">
        <v>30</v>
      </c>
      <c r="M161" s="123">
        <v>30</v>
      </c>
    </row>
    <row r="162" spans="1:13" ht="11.25" customHeight="1">
      <c r="A162" s="116" t="s">
        <v>272</v>
      </c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</row>
    <row r="163" spans="1:13" ht="11.25" customHeight="1">
      <c r="A163" s="117" t="s">
        <v>273</v>
      </c>
      <c r="B163" s="117"/>
      <c r="C163" s="118" t="s">
        <v>274</v>
      </c>
      <c r="D163" s="119" t="s">
        <v>179</v>
      </c>
      <c r="E163" s="117">
        <v>1</v>
      </c>
      <c r="F163" s="117">
        <v>12.36</v>
      </c>
      <c r="G163" s="117">
        <v>12.36</v>
      </c>
      <c r="H163" s="117">
        <v>12.36</v>
      </c>
      <c r="I163" s="117">
        <v>12.36</v>
      </c>
      <c r="J163" s="117">
        <v>12.36</v>
      </c>
      <c r="K163" s="117">
        <v>12.36</v>
      </c>
      <c r="L163" s="117">
        <v>12.36</v>
      </c>
      <c r="M163" s="117">
        <v>12.36</v>
      </c>
    </row>
    <row r="165" spans="1:13" ht="30" customHeight="1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</row>
    <row r="166" spans="1:13" ht="11.25" customHeight="1">
      <c r="A166" s="110" t="s">
        <v>275</v>
      </c>
      <c r="B166" s="110"/>
      <c r="C166" s="111" t="s">
        <v>276</v>
      </c>
      <c r="D166" s="112" t="s">
        <v>2</v>
      </c>
      <c r="E166" s="110">
        <v>0.99846401313185107</v>
      </c>
      <c r="F166" s="110">
        <v>38.336792000000003</v>
      </c>
      <c r="G166" s="110">
        <v>38.336792000000003</v>
      </c>
      <c r="H166" s="110">
        <v>38.336792000000003</v>
      </c>
      <c r="I166" s="110">
        <v>38.336792000000003</v>
      </c>
      <c r="J166" s="110">
        <v>38.336792000000003</v>
      </c>
      <c r="K166" s="110">
        <v>38.336792000000003</v>
      </c>
      <c r="L166" s="110">
        <v>38.336792000000003</v>
      </c>
      <c r="M166" s="110">
        <v>38.336792000000003</v>
      </c>
    </row>
    <row r="167" spans="1:13" ht="11.25" customHeight="1">
      <c r="C167" s="103" t="s">
        <v>171</v>
      </c>
      <c r="F167" s="123">
        <v>48</v>
      </c>
      <c r="G167" s="123">
        <v>48</v>
      </c>
      <c r="H167" s="123">
        <v>48</v>
      </c>
      <c r="I167" s="123">
        <v>48</v>
      </c>
      <c r="J167" s="123">
        <v>48</v>
      </c>
      <c r="K167" s="123">
        <v>48</v>
      </c>
      <c r="L167" s="123">
        <v>48</v>
      </c>
      <c r="M167" s="123">
        <v>48</v>
      </c>
    </row>
    <row r="168" spans="1:13" ht="11.25" customHeight="1">
      <c r="A168" s="116" t="s">
        <v>277</v>
      </c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</row>
    <row r="169" spans="1:13" ht="11.25" customHeight="1">
      <c r="A169" s="117" t="s">
        <v>278</v>
      </c>
      <c r="B169" s="117"/>
      <c r="C169" s="118" t="s">
        <v>279</v>
      </c>
      <c r="D169" s="119" t="s">
        <v>179</v>
      </c>
      <c r="E169" s="117">
        <v>0.99846509991544619</v>
      </c>
      <c r="F169" s="117">
        <v>12.693986000000001</v>
      </c>
      <c r="G169" s="117">
        <v>12.693986000000001</v>
      </c>
      <c r="H169" s="117">
        <v>12.693986000000001</v>
      </c>
      <c r="I169" s="117">
        <v>12.693986000000001</v>
      </c>
      <c r="J169" s="117">
        <v>12.693986000000001</v>
      </c>
      <c r="K169" s="117">
        <v>12.693986000000001</v>
      </c>
      <c r="L169" s="117">
        <v>12.693986000000001</v>
      </c>
      <c r="M169" s="117">
        <v>12.693986000000001</v>
      </c>
    </row>
    <row r="171" spans="1:13" ht="11.25" customHeight="1">
      <c r="A171" s="117" t="s">
        <v>280</v>
      </c>
      <c r="B171" s="117"/>
      <c r="C171" s="118" t="s">
        <v>281</v>
      </c>
      <c r="D171" s="119" t="s">
        <v>179</v>
      </c>
      <c r="E171" s="117">
        <v>0.99846347499885446</v>
      </c>
      <c r="F171" s="117">
        <v>25.642806</v>
      </c>
      <c r="G171" s="117">
        <v>25.642806</v>
      </c>
      <c r="H171" s="117">
        <v>25.642806</v>
      </c>
      <c r="I171" s="117">
        <v>25.642806</v>
      </c>
      <c r="J171" s="117">
        <v>25.642806</v>
      </c>
      <c r="K171" s="117">
        <v>25.642806</v>
      </c>
      <c r="L171" s="117">
        <v>25.642806</v>
      </c>
      <c r="M171" s="117">
        <v>25.642806</v>
      </c>
    </row>
    <row r="173" spans="1:13" ht="30" customHeight="1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</row>
    <row r="174" spans="1:13" ht="11.25" customHeight="1">
      <c r="A174" s="110" t="s">
        <v>282</v>
      </c>
      <c r="B174" s="110"/>
      <c r="C174" s="111" t="s">
        <v>283</v>
      </c>
      <c r="D174" s="112" t="s">
        <v>2</v>
      </c>
      <c r="E174" s="110">
        <v>0.99878205040149826</v>
      </c>
      <c r="F174" s="110">
        <v>33.036459999999998</v>
      </c>
      <c r="G174" s="110">
        <v>52.536459999999998</v>
      </c>
      <c r="H174" s="110">
        <v>52.536459999999998</v>
      </c>
      <c r="I174" s="110">
        <v>52.536459999999998</v>
      </c>
      <c r="J174" s="110">
        <v>52.536459999999998</v>
      </c>
      <c r="K174" s="110">
        <v>52.536459999999998</v>
      </c>
      <c r="L174" s="110">
        <v>52.536459999999998</v>
      </c>
      <c r="M174" s="110">
        <v>52.536459999999998</v>
      </c>
    </row>
    <row r="175" spans="1:13" ht="11.25" customHeight="1">
      <c r="C175" s="103" t="s">
        <v>171</v>
      </c>
      <c r="F175" s="123">
        <v>52</v>
      </c>
      <c r="G175" s="123">
        <v>52</v>
      </c>
      <c r="H175" s="123">
        <v>52</v>
      </c>
      <c r="I175" s="123">
        <v>52</v>
      </c>
      <c r="J175" s="123">
        <v>52</v>
      </c>
      <c r="K175" s="123">
        <v>52</v>
      </c>
      <c r="L175" s="123">
        <v>52</v>
      </c>
      <c r="M175" s="123">
        <v>52</v>
      </c>
    </row>
    <row r="176" spans="1:13" ht="11.25" customHeight="1">
      <c r="A176" s="116" t="s">
        <v>284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</row>
    <row r="177" spans="1:13" ht="11.25" customHeight="1">
      <c r="A177" s="117" t="s">
        <v>285</v>
      </c>
      <c r="B177" s="117"/>
      <c r="C177" s="118" t="s">
        <v>286</v>
      </c>
      <c r="D177" s="119" t="s">
        <v>179</v>
      </c>
      <c r="E177" s="117">
        <v>0.99878205040149826</v>
      </c>
      <c r="F177" s="117">
        <v>33.036459999999998</v>
      </c>
      <c r="G177" s="117">
        <v>52.536459999999998</v>
      </c>
      <c r="H177" s="117">
        <v>52.536459999999998</v>
      </c>
      <c r="I177" s="117">
        <v>52.536459999999998</v>
      </c>
      <c r="J177" s="117">
        <v>52.536459999999998</v>
      </c>
      <c r="K177" s="117">
        <v>52.536459999999998</v>
      </c>
      <c r="L177" s="117">
        <v>52.536459999999998</v>
      </c>
      <c r="M177" s="117">
        <v>52.536459999999998</v>
      </c>
    </row>
    <row r="178" spans="1:13" ht="11.25" customHeight="1">
      <c r="A178" s="174">
        <v>2018</v>
      </c>
      <c r="B178" s="174"/>
      <c r="C178" s="174" t="s">
        <v>287</v>
      </c>
      <c r="D178" s="174"/>
      <c r="E178" s="174"/>
    </row>
    <row r="179" spans="1:13" ht="11.25" customHeight="1">
      <c r="A179" s="174">
        <v>2018</v>
      </c>
      <c r="B179" s="174"/>
      <c r="C179" s="174" t="s">
        <v>288</v>
      </c>
      <c r="D179" s="174"/>
      <c r="E179" s="174"/>
    </row>
    <row r="181" spans="1:13" ht="30" customHeight="1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</row>
    <row r="182" spans="1:13" ht="11.25" customHeight="1">
      <c r="A182" s="110" t="s">
        <v>289</v>
      </c>
      <c r="B182" s="110"/>
      <c r="C182" s="111" t="s">
        <v>290</v>
      </c>
      <c r="D182" s="112" t="s">
        <v>2</v>
      </c>
      <c r="E182" s="110">
        <v>0.99922874061940758</v>
      </c>
      <c r="F182" s="110">
        <v>51.911504000000001</v>
      </c>
      <c r="G182" s="110">
        <v>51.911504000000001</v>
      </c>
      <c r="H182" s="110">
        <v>51.911504000000001</v>
      </c>
      <c r="I182" s="110">
        <v>51.911504000000001</v>
      </c>
      <c r="J182" s="110">
        <v>51.911504000000001</v>
      </c>
      <c r="K182" s="110">
        <v>51.911504000000001</v>
      </c>
      <c r="L182" s="110">
        <v>51.911504000000001</v>
      </c>
      <c r="M182" s="110">
        <v>51.911504000000001</v>
      </c>
    </row>
    <row r="183" spans="1:13" ht="11.25" customHeight="1">
      <c r="C183" s="103" t="s">
        <v>171</v>
      </c>
      <c r="F183" s="123">
        <v>130</v>
      </c>
      <c r="G183" s="123">
        <v>130</v>
      </c>
      <c r="H183" s="123">
        <v>130</v>
      </c>
      <c r="I183" s="123">
        <v>120</v>
      </c>
      <c r="J183" s="123">
        <v>120</v>
      </c>
      <c r="K183" s="123">
        <v>120</v>
      </c>
      <c r="L183" s="123">
        <v>120</v>
      </c>
      <c r="M183" s="123">
        <v>120</v>
      </c>
    </row>
    <row r="184" spans="1:13" ht="11.25" customHeight="1">
      <c r="A184" s="116" t="s">
        <v>291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</row>
    <row r="185" spans="1:13" ht="11.25" customHeight="1">
      <c r="A185" s="117" t="s">
        <v>292</v>
      </c>
      <c r="B185" s="117"/>
      <c r="C185" s="118" t="s">
        <v>293</v>
      </c>
      <c r="D185" s="119" t="s">
        <v>179</v>
      </c>
      <c r="E185" s="117">
        <v>0.99922935867250207</v>
      </c>
      <c r="F185" s="117">
        <v>34.327277000000002</v>
      </c>
      <c r="G185" s="117">
        <v>34.327277000000002</v>
      </c>
      <c r="H185" s="117">
        <v>34.327277000000002</v>
      </c>
      <c r="I185" s="117">
        <v>34.327277000000002</v>
      </c>
      <c r="J185" s="117">
        <v>34.327277000000002</v>
      </c>
      <c r="K185" s="117">
        <v>34.327277000000002</v>
      </c>
      <c r="L185" s="117">
        <v>34.327277000000002</v>
      </c>
      <c r="M185" s="117">
        <v>34.327277000000002</v>
      </c>
    </row>
    <row r="187" spans="1:13" ht="11.25" customHeight="1">
      <c r="B187" s="125" t="s">
        <v>261</v>
      </c>
    </row>
    <row r="188" spans="1:13" ht="11.25" customHeight="1">
      <c r="A188" s="174">
        <v>2017</v>
      </c>
      <c r="B188" s="174"/>
      <c r="C188" s="174" t="s">
        <v>294</v>
      </c>
      <c r="D188" s="174"/>
      <c r="E188" s="174"/>
    </row>
    <row r="189" spans="1:13" ht="11.25" customHeight="1">
      <c r="A189" s="174">
        <v>2017</v>
      </c>
      <c r="B189" s="174"/>
      <c r="C189" s="174" t="s">
        <v>294</v>
      </c>
      <c r="D189" s="174"/>
      <c r="E189" s="174"/>
    </row>
    <row r="191" spans="1:13" ht="11.25" customHeight="1">
      <c r="A191" s="117" t="s">
        <v>295</v>
      </c>
      <c r="B191" s="117"/>
      <c r="C191" s="118" t="s">
        <v>296</v>
      </c>
      <c r="D191" s="119" t="s">
        <v>179</v>
      </c>
      <c r="E191" s="117">
        <v>0.9992251248193581</v>
      </c>
      <c r="F191" s="117">
        <v>10.409810999999999</v>
      </c>
      <c r="G191" s="117">
        <v>10.409810999999999</v>
      </c>
      <c r="H191" s="117">
        <v>10.409810999999999</v>
      </c>
      <c r="I191" s="117">
        <v>10.409810999999999</v>
      </c>
      <c r="J191" s="117">
        <v>10.409810999999999</v>
      </c>
      <c r="K191" s="117">
        <v>10.409810999999999</v>
      </c>
      <c r="L191" s="117">
        <v>10.409810999999999</v>
      </c>
      <c r="M191" s="117">
        <v>10.409810999999999</v>
      </c>
    </row>
    <row r="193" spans="1:13" ht="11.25" customHeight="1">
      <c r="A193" s="117" t="s">
        <v>297</v>
      </c>
      <c r="B193" s="117"/>
      <c r="C193" s="118" t="s">
        <v>298</v>
      </c>
      <c r="D193" s="119" t="s">
        <v>179</v>
      </c>
      <c r="E193" s="117">
        <v>0.99923102143848852</v>
      </c>
      <c r="F193" s="117">
        <v>7.1744159999999999</v>
      </c>
      <c r="G193" s="117">
        <v>7.1744159999999999</v>
      </c>
      <c r="H193" s="117">
        <v>7.1744159999999999</v>
      </c>
      <c r="I193" s="117">
        <v>7.1744159999999999</v>
      </c>
      <c r="J193" s="117">
        <v>7.1744159999999999</v>
      </c>
      <c r="K193" s="117">
        <v>7.1744159999999999</v>
      </c>
      <c r="L193" s="117">
        <v>7.1744159999999999</v>
      </c>
      <c r="M193" s="117">
        <v>7.1744159999999999</v>
      </c>
    </row>
    <row r="195" spans="1:13" ht="30" customHeight="1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</row>
    <row r="196" spans="1:13" ht="11.25" customHeight="1">
      <c r="A196" s="110" t="s">
        <v>299</v>
      </c>
      <c r="B196" s="110"/>
      <c r="C196" s="111" t="s">
        <v>300</v>
      </c>
      <c r="D196" s="112" t="s">
        <v>2</v>
      </c>
      <c r="E196" s="110">
        <v>0.99999528478561939</v>
      </c>
      <c r="F196" s="110">
        <v>20.840720000000001</v>
      </c>
      <c r="G196" s="110">
        <v>20.840720000000001</v>
      </c>
      <c r="H196" s="110">
        <v>20.840720000000001</v>
      </c>
      <c r="I196" s="110">
        <v>20.840720000000001</v>
      </c>
      <c r="J196" s="110">
        <v>20.840720000000001</v>
      </c>
      <c r="K196" s="110">
        <v>20.840720000000001</v>
      </c>
      <c r="L196" s="110">
        <v>20.840720000000001</v>
      </c>
      <c r="M196" s="110">
        <v>20.840720000000001</v>
      </c>
    </row>
    <row r="197" spans="1:13" ht="11.25" customHeight="1">
      <c r="C197" s="103" t="s">
        <v>171</v>
      </c>
      <c r="F197" s="123">
        <v>37</v>
      </c>
      <c r="G197" s="123">
        <v>48</v>
      </c>
      <c r="H197" s="123">
        <v>48</v>
      </c>
      <c r="I197" s="123">
        <v>48</v>
      </c>
      <c r="J197" s="123">
        <v>48</v>
      </c>
      <c r="K197" s="123">
        <v>48</v>
      </c>
      <c r="L197" s="123">
        <v>48</v>
      </c>
      <c r="M197" s="123">
        <v>48</v>
      </c>
    </row>
    <row r="198" spans="1:13" ht="11.25" customHeight="1">
      <c r="A198" s="116" t="s">
        <v>301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</row>
    <row r="199" spans="1:13" ht="11.25" customHeight="1">
      <c r="A199" s="117" t="s">
        <v>302</v>
      </c>
      <c r="B199" s="117"/>
      <c r="C199" s="118" t="s">
        <v>303</v>
      </c>
      <c r="D199" s="119" t="s">
        <v>176</v>
      </c>
      <c r="E199" s="117">
        <v>0.97308052992028293</v>
      </c>
      <c r="F199" s="117">
        <v>3.31636</v>
      </c>
      <c r="G199" s="117">
        <v>3.31636</v>
      </c>
      <c r="H199" s="117">
        <v>3.31636</v>
      </c>
      <c r="I199" s="117">
        <v>3.31636</v>
      </c>
      <c r="J199" s="117">
        <v>3.31636</v>
      </c>
      <c r="K199" s="117">
        <v>3.31636</v>
      </c>
      <c r="L199" s="117">
        <v>3.31636</v>
      </c>
      <c r="M199" s="117">
        <v>3.31636</v>
      </c>
    </row>
    <row r="201" spans="1:13" ht="11.25" customHeight="1">
      <c r="A201" s="117" t="s">
        <v>304</v>
      </c>
      <c r="B201" s="117"/>
      <c r="C201" s="118" t="s">
        <v>305</v>
      </c>
      <c r="D201" s="119" t="s">
        <v>179</v>
      </c>
      <c r="E201" s="117">
        <v>0.99882238415343272</v>
      </c>
      <c r="F201" s="117">
        <v>17.487880000000001</v>
      </c>
      <c r="G201" s="117">
        <v>17.487880000000001</v>
      </c>
      <c r="H201" s="117">
        <v>17.487880000000001</v>
      </c>
      <c r="I201" s="117">
        <v>17.487880000000001</v>
      </c>
      <c r="J201" s="117">
        <v>17.487880000000001</v>
      </c>
      <c r="K201" s="117">
        <v>17.487880000000001</v>
      </c>
      <c r="L201" s="117">
        <v>17.487880000000001</v>
      </c>
      <c r="M201" s="117">
        <v>17.487880000000001</v>
      </c>
    </row>
    <row r="203" spans="1:13" ht="11.25" customHeight="1">
      <c r="A203" s="117" t="s">
        <v>306</v>
      </c>
      <c r="B203" s="117"/>
      <c r="C203" s="118" t="s">
        <v>307</v>
      </c>
      <c r="D203" s="119" t="s">
        <v>179</v>
      </c>
      <c r="E203" s="117">
        <v>1</v>
      </c>
      <c r="F203" s="117">
        <v>3.6479999999999999E-2</v>
      </c>
      <c r="G203" s="117">
        <v>3.6479999999999999E-2</v>
      </c>
      <c r="H203" s="117">
        <v>3.6479999999999999E-2</v>
      </c>
      <c r="I203" s="117">
        <v>3.6479999999999999E-2</v>
      </c>
      <c r="J203" s="117">
        <v>3.6479999999999999E-2</v>
      </c>
      <c r="K203" s="117">
        <v>3.6479999999999999E-2</v>
      </c>
      <c r="L203" s="117">
        <v>3.6479999999999999E-2</v>
      </c>
      <c r="M203" s="117">
        <v>3.6479999999999999E-2</v>
      </c>
    </row>
    <row r="205" spans="1:13" ht="30" customHeight="1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</row>
    <row r="206" spans="1:13" ht="11.25" customHeight="1">
      <c r="A206" s="110" t="s">
        <v>308</v>
      </c>
      <c r="B206" s="110"/>
      <c r="C206" s="111" t="s">
        <v>309</v>
      </c>
      <c r="D206" s="112" t="s">
        <v>2</v>
      </c>
      <c r="E206" s="110">
        <v>0.98571399024243644</v>
      </c>
      <c r="F206" s="110">
        <v>19.474</v>
      </c>
      <c r="G206" s="110">
        <v>19.474</v>
      </c>
      <c r="H206" s="110">
        <v>19.474</v>
      </c>
      <c r="I206" s="110">
        <v>19.474</v>
      </c>
      <c r="J206" s="110">
        <v>19.474</v>
      </c>
      <c r="K206" s="110">
        <v>19.474</v>
      </c>
      <c r="L206" s="110">
        <v>19.474</v>
      </c>
      <c r="M206" s="110">
        <v>19.474</v>
      </c>
    </row>
    <row r="207" spans="1:13" ht="11.25" customHeight="1">
      <c r="C207" s="103" t="s">
        <v>171</v>
      </c>
      <c r="F207" s="123">
        <v>20</v>
      </c>
      <c r="G207" s="123">
        <v>20</v>
      </c>
      <c r="H207" s="123">
        <v>20</v>
      </c>
      <c r="I207" s="123">
        <v>20</v>
      </c>
      <c r="J207" s="123">
        <v>20</v>
      </c>
      <c r="K207" s="123">
        <v>20</v>
      </c>
      <c r="L207" s="123">
        <v>20</v>
      </c>
      <c r="M207" s="123">
        <v>20</v>
      </c>
    </row>
    <row r="208" spans="1:13" ht="11.25" customHeight="1">
      <c r="A208" s="116" t="s">
        <v>310</v>
      </c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</row>
    <row r="209" spans="1:13" ht="11.25" customHeight="1">
      <c r="A209" s="117" t="s">
        <v>311</v>
      </c>
      <c r="B209" s="117"/>
      <c r="C209" s="118" t="s">
        <v>312</v>
      </c>
      <c r="D209" s="119" t="s">
        <v>179</v>
      </c>
      <c r="E209" s="117">
        <v>0.98571399024243644</v>
      </c>
      <c r="F209" s="117">
        <v>19.474</v>
      </c>
      <c r="G209" s="117">
        <v>19.474</v>
      </c>
      <c r="H209" s="117">
        <v>19.474</v>
      </c>
      <c r="I209" s="117">
        <v>19.474</v>
      </c>
      <c r="J209" s="117">
        <v>19.474</v>
      </c>
      <c r="K209" s="117">
        <v>19.474</v>
      </c>
      <c r="L209" s="117">
        <v>19.474</v>
      </c>
      <c r="M209" s="117">
        <v>19.474</v>
      </c>
    </row>
    <row r="211" spans="1:13" ht="30" customHeight="1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</row>
    <row r="212" spans="1:13" ht="11.25" customHeight="1">
      <c r="A212" s="110" t="s">
        <v>313</v>
      </c>
      <c r="B212" s="110"/>
      <c r="C212" s="111" t="s">
        <v>314</v>
      </c>
      <c r="D212" s="112" t="s">
        <v>2</v>
      </c>
      <c r="E212" s="110">
        <v>0.99993435064538638</v>
      </c>
      <c r="F212" s="110">
        <v>15.708</v>
      </c>
      <c r="G212" s="110">
        <v>15.708</v>
      </c>
      <c r="H212" s="110">
        <v>15.708</v>
      </c>
      <c r="I212" s="110">
        <v>15.708</v>
      </c>
      <c r="J212" s="110">
        <v>15.708</v>
      </c>
      <c r="K212" s="110">
        <v>15.708</v>
      </c>
      <c r="L212" s="110">
        <v>15.708</v>
      </c>
      <c r="M212" s="110">
        <v>15.708</v>
      </c>
    </row>
    <row r="213" spans="1:13" ht="11.25" customHeight="1">
      <c r="C213" s="103" t="s">
        <v>171</v>
      </c>
      <c r="F213" s="123">
        <v>20</v>
      </c>
      <c r="G213" s="123">
        <v>20</v>
      </c>
      <c r="H213" s="123">
        <v>20</v>
      </c>
      <c r="I213" s="123">
        <v>20</v>
      </c>
      <c r="J213" s="123">
        <v>20</v>
      </c>
      <c r="K213" s="123">
        <v>20</v>
      </c>
      <c r="L213" s="123">
        <v>20</v>
      </c>
      <c r="M213" s="123">
        <v>20</v>
      </c>
    </row>
    <row r="214" spans="1:13" ht="11.25" customHeight="1">
      <c r="A214" s="116" t="s">
        <v>315</v>
      </c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</row>
    <row r="215" spans="1:13" ht="11.25" customHeight="1">
      <c r="A215" s="117" t="s">
        <v>316</v>
      </c>
      <c r="B215" s="117"/>
      <c r="C215" s="118" t="s">
        <v>317</v>
      </c>
      <c r="D215" s="119" t="s">
        <v>179</v>
      </c>
      <c r="E215" s="117">
        <v>0.99993435064538638</v>
      </c>
      <c r="F215" s="117">
        <v>15.708</v>
      </c>
      <c r="G215" s="117">
        <v>15.708</v>
      </c>
      <c r="H215" s="117">
        <v>15.708</v>
      </c>
      <c r="I215" s="117">
        <v>15.708</v>
      </c>
      <c r="J215" s="117">
        <v>15.708</v>
      </c>
      <c r="K215" s="117">
        <v>15.708</v>
      </c>
      <c r="L215" s="117">
        <v>15.708</v>
      </c>
      <c r="M215" s="117">
        <v>15.708</v>
      </c>
    </row>
    <row r="217" spans="1:13" ht="30" customHeight="1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</row>
    <row r="218" spans="1:13" ht="11.25" customHeight="1">
      <c r="A218" s="110" t="s">
        <v>318</v>
      </c>
      <c r="B218" s="110"/>
      <c r="C218" s="111" t="s">
        <v>319</v>
      </c>
      <c r="D218" s="112" t="s">
        <v>2</v>
      </c>
      <c r="E218" s="110">
        <v>0.99625204390110633</v>
      </c>
      <c r="F218" s="110">
        <v>34.075000000000003</v>
      </c>
      <c r="G218" s="110">
        <v>34.075000000000003</v>
      </c>
      <c r="H218" s="110">
        <v>34.075000000000003</v>
      </c>
      <c r="I218" s="110">
        <v>34.075000000000003</v>
      </c>
      <c r="J218" s="110">
        <v>34.075000000000003</v>
      </c>
      <c r="K218" s="110">
        <v>34.075000000000003</v>
      </c>
      <c r="L218" s="110">
        <v>34.075000000000003</v>
      </c>
      <c r="M218" s="110">
        <v>34.075000000000003</v>
      </c>
    </row>
    <row r="219" spans="1:13" ht="11.25" customHeight="1">
      <c r="C219" s="103" t="s">
        <v>171</v>
      </c>
      <c r="F219" s="123">
        <v>60</v>
      </c>
      <c r="G219" s="123">
        <v>60</v>
      </c>
      <c r="H219" s="123">
        <v>60</v>
      </c>
      <c r="I219" s="123">
        <v>60</v>
      </c>
      <c r="J219" s="123">
        <v>60</v>
      </c>
      <c r="K219" s="123">
        <v>60</v>
      </c>
      <c r="L219" s="123">
        <v>60</v>
      </c>
      <c r="M219" s="123">
        <v>60</v>
      </c>
    </row>
    <row r="220" spans="1:13" ht="11.25" customHeight="1">
      <c r="A220" s="116" t="s">
        <v>310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</row>
    <row r="221" spans="1:13" ht="11.25" customHeight="1">
      <c r="A221" s="117" t="s">
        <v>311</v>
      </c>
      <c r="B221" s="117"/>
      <c r="C221" s="118" t="s">
        <v>312</v>
      </c>
      <c r="D221" s="119" t="s">
        <v>179</v>
      </c>
      <c r="E221" s="117">
        <v>0.9876898260660143</v>
      </c>
      <c r="F221" s="117">
        <v>19.135000000000002</v>
      </c>
      <c r="G221" s="117">
        <v>19.135000000000002</v>
      </c>
      <c r="H221" s="117">
        <v>19.135000000000002</v>
      </c>
      <c r="I221" s="117">
        <v>19.135000000000002</v>
      </c>
      <c r="J221" s="117">
        <v>19.135000000000002</v>
      </c>
      <c r="K221" s="117">
        <v>19.135000000000002</v>
      </c>
      <c r="L221" s="117">
        <v>19.135000000000002</v>
      </c>
      <c r="M221" s="117">
        <v>19.135000000000002</v>
      </c>
    </row>
    <row r="223" spans="1:13" ht="11.25" customHeight="1">
      <c r="A223" s="116" t="s">
        <v>315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</row>
    <row r="224" spans="1:13" ht="11.25" customHeight="1">
      <c r="A224" s="117" t="s">
        <v>316</v>
      </c>
      <c r="B224" s="117"/>
      <c r="C224" s="118" t="s">
        <v>320</v>
      </c>
      <c r="D224" s="119" t="s">
        <v>179</v>
      </c>
      <c r="E224" s="117">
        <v>0.99998838748635488</v>
      </c>
      <c r="F224" s="117">
        <v>14.94</v>
      </c>
      <c r="G224" s="117">
        <v>14.94</v>
      </c>
      <c r="H224" s="117">
        <v>14.94</v>
      </c>
      <c r="I224" s="117">
        <v>14.94</v>
      </c>
      <c r="J224" s="117">
        <v>14.94</v>
      </c>
      <c r="K224" s="117">
        <v>14.94</v>
      </c>
      <c r="L224" s="117">
        <v>14.94</v>
      </c>
      <c r="M224" s="117">
        <v>14.94</v>
      </c>
    </row>
    <row r="226" spans="1:13" ht="30" customHeight="1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</row>
    <row r="227" spans="1:13" ht="11.25" customHeight="1">
      <c r="A227" s="110" t="s">
        <v>321</v>
      </c>
      <c r="B227" s="110"/>
      <c r="C227" s="111" t="s">
        <v>322</v>
      </c>
      <c r="D227" s="112" t="s">
        <v>2</v>
      </c>
      <c r="E227" s="110">
        <v>0.99920379621467093</v>
      </c>
      <c r="F227" s="110">
        <v>19.109000000000002</v>
      </c>
      <c r="G227" s="110">
        <v>19.109000000000002</v>
      </c>
      <c r="H227" s="110">
        <v>19.109000000000002</v>
      </c>
      <c r="I227" s="110">
        <v>19.109000000000002</v>
      </c>
      <c r="J227" s="110">
        <v>19.109000000000002</v>
      </c>
      <c r="K227" s="110">
        <v>19.109000000000002</v>
      </c>
      <c r="L227" s="110">
        <v>19.109000000000002</v>
      </c>
      <c r="M227" s="110">
        <v>19.109000000000002</v>
      </c>
    </row>
    <row r="228" spans="1:13" ht="11.25" customHeight="1">
      <c r="C228" s="103" t="s">
        <v>171</v>
      </c>
      <c r="F228" s="123">
        <v>20</v>
      </c>
      <c r="G228" s="123">
        <v>20</v>
      </c>
      <c r="H228" s="123">
        <v>20</v>
      </c>
      <c r="I228" s="123">
        <v>20</v>
      </c>
      <c r="J228" s="123">
        <v>20</v>
      </c>
      <c r="K228" s="123">
        <v>20</v>
      </c>
      <c r="L228" s="123">
        <v>20</v>
      </c>
      <c r="M228" s="123">
        <v>20</v>
      </c>
    </row>
    <row r="229" spans="1:13" ht="11.25" customHeight="1">
      <c r="A229" s="116" t="s">
        <v>323</v>
      </c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</row>
    <row r="230" spans="1:13" ht="11.25" customHeight="1">
      <c r="A230" s="117" t="s">
        <v>324</v>
      </c>
      <c r="B230" s="117"/>
      <c r="C230" s="118" t="s">
        <v>325</v>
      </c>
      <c r="D230" s="119" t="s">
        <v>179</v>
      </c>
      <c r="E230" s="117">
        <v>0.99880270943798133</v>
      </c>
      <c r="F230" s="117">
        <v>7.1459999999999999</v>
      </c>
      <c r="G230" s="117">
        <v>7.1459999999999999</v>
      </c>
      <c r="H230" s="117">
        <v>7.1459999999999999</v>
      </c>
      <c r="I230" s="117">
        <v>7.1459999999999999</v>
      </c>
      <c r="J230" s="117">
        <v>7.1459999999999999</v>
      </c>
      <c r="K230" s="117">
        <v>7.1459999999999999</v>
      </c>
      <c r="L230" s="117">
        <v>7.1459999999999999</v>
      </c>
      <c r="M230" s="117">
        <v>7.1459999999999999</v>
      </c>
    </row>
    <row r="232" spans="1:13" ht="11.25" customHeight="1">
      <c r="A232" s="116" t="s">
        <v>326</v>
      </c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</row>
    <row r="233" spans="1:13" ht="11.25" customHeight="1">
      <c r="A233" s="117" t="s">
        <v>327</v>
      </c>
      <c r="B233" s="117"/>
      <c r="C233" s="118" t="s">
        <v>328</v>
      </c>
      <c r="D233" s="119" t="s">
        <v>179</v>
      </c>
      <c r="E233" s="117">
        <v>0.99569996631136204</v>
      </c>
      <c r="F233" s="117">
        <v>11.962999999999999</v>
      </c>
      <c r="G233" s="117">
        <v>11.962999999999999</v>
      </c>
      <c r="H233" s="117">
        <v>11.962999999999999</v>
      </c>
      <c r="I233" s="117">
        <v>11.962999999999999</v>
      </c>
      <c r="J233" s="117">
        <v>11.962999999999999</v>
      </c>
      <c r="K233" s="117">
        <v>11.962999999999999</v>
      </c>
      <c r="L233" s="117">
        <v>11.962999999999999</v>
      </c>
      <c r="M233" s="117">
        <v>11.962999999999999</v>
      </c>
    </row>
    <row r="235" spans="1:13" ht="30" customHeight="1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</row>
    <row r="236" spans="1:13" ht="11.25" customHeight="1">
      <c r="A236" s="110" t="s">
        <v>329</v>
      </c>
      <c r="B236" s="110"/>
      <c r="C236" s="111" t="s">
        <v>330</v>
      </c>
      <c r="D236" s="112" t="s">
        <v>2</v>
      </c>
      <c r="E236" s="110">
        <v>0.99827147682679662</v>
      </c>
      <c r="F236" s="110">
        <v>28.536000000000001</v>
      </c>
      <c r="G236" s="110">
        <v>28.536000000000001</v>
      </c>
      <c r="H236" s="110">
        <v>28.536000000000001</v>
      </c>
      <c r="I236" s="110">
        <v>28.536000000000001</v>
      </c>
      <c r="J236" s="110">
        <v>28.536000000000001</v>
      </c>
      <c r="K236" s="110">
        <v>28.536000000000001</v>
      </c>
      <c r="L236" s="110">
        <v>28.536000000000001</v>
      </c>
      <c r="M236" s="110">
        <v>28.536000000000001</v>
      </c>
    </row>
    <row r="237" spans="1:13" ht="11.25" customHeight="1">
      <c r="C237" s="103" t="s">
        <v>171</v>
      </c>
      <c r="F237" s="123">
        <v>50</v>
      </c>
      <c r="G237" s="123">
        <v>50</v>
      </c>
      <c r="H237" s="123">
        <v>50</v>
      </c>
      <c r="I237" s="123">
        <v>50</v>
      </c>
      <c r="J237" s="123">
        <v>50</v>
      </c>
      <c r="K237" s="123">
        <v>50</v>
      </c>
      <c r="L237" s="123">
        <v>50</v>
      </c>
      <c r="M237" s="123">
        <v>50</v>
      </c>
    </row>
    <row r="238" spans="1:13" ht="11.25" customHeight="1">
      <c r="A238" s="116" t="s">
        <v>331</v>
      </c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</row>
    <row r="239" spans="1:13" ht="11.25" customHeight="1">
      <c r="A239" s="117" t="s">
        <v>332</v>
      </c>
      <c r="B239" s="117"/>
      <c r="C239" s="118" t="s">
        <v>333</v>
      </c>
      <c r="D239" s="119" t="s">
        <v>179</v>
      </c>
      <c r="E239" s="117">
        <v>0.99824469303787289</v>
      </c>
      <c r="F239" s="117">
        <v>28.536000000000001</v>
      </c>
      <c r="G239" s="117">
        <v>28.536000000000001</v>
      </c>
      <c r="H239" s="117">
        <v>28.536000000000001</v>
      </c>
      <c r="I239" s="117">
        <v>28.536000000000001</v>
      </c>
      <c r="J239" s="117">
        <v>28.536000000000001</v>
      </c>
      <c r="K239" s="117">
        <v>28.536000000000001</v>
      </c>
      <c r="L239" s="117">
        <v>28.536000000000001</v>
      </c>
      <c r="M239" s="117">
        <v>28.536000000000001</v>
      </c>
    </row>
    <row r="241" spans="1:13" ht="30" customHeight="1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</row>
    <row r="242" spans="1:13" ht="11.25" customHeight="1">
      <c r="A242" s="110" t="s">
        <v>334</v>
      </c>
      <c r="B242" s="110"/>
      <c r="C242" s="111" t="s">
        <v>335</v>
      </c>
      <c r="D242" s="112" t="s">
        <v>2</v>
      </c>
      <c r="E242" s="110">
        <v>0.99409850985748516</v>
      </c>
      <c r="F242" s="110">
        <v>25.516200000000001</v>
      </c>
      <c r="G242" s="110">
        <v>33.416200000000003</v>
      </c>
      <c r="H242" s="110">
        <v>33.416200000000003</v>
      </c>
      <c r="I242" s="110">
        <v>33.416200000000003</v>
      </c>
      <c r="J242" s="110">
        <v>33.416200000000003</v>
      </c>
      <c r="K242" s="110">
        <v>33.416200000000003</v>
      </c>
      <c r="L242" s="110">
        <v>33.416200000000003</v>
      </c>
      <c r="M242" s="110">
        <v>33.416200000000003</v>
      </c>
    </row>
    <row r="243" spans="1:13" ht="11.25" customHeight="1">
      <c r="C243" s="103" t="s">
        <v>171</v>
      </c>
      <c r="F243" s="123">
        <v>50</v>
      </c>
      <c r="G243" s="123">
        <v>50</v>
      </c>
      <c r="H243" s="123">
        <v>50</v>
      </c>
      <c r="I243" s="123">
        <v>50</v>
      </c>
      <c r="J243" s="123">
        <v>50</v>
      </c>
      <c r="K243" s="123">
        <v>50</v>
      </c>
      <c r="L243" s="123">
        <v>50</v>
      </c>
      <c r="M243" s="123">
        <v>50</v>
      </c>
    </row>
    <row r="244" spans="1:13" ht="11.25" customHeight="1">
      <c r="A244" s="116" t="s">
        <v>336</v>
      </c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</row>
    <row r="245" spans="1:13" ht="11.25" customHeight="1">
      <c r="A245" s="117" t="s">
        <v>337</v>
      </c>
      <c r="B245" s="117"/>
      <c r="C245" s="118" t="s">
        <v>338</v>
      </c>
      <c r="D245" s="119" t="s">
        <v>179</v>
      </c>
      <c r="E245" s="117">
        <v>0.99407604642756897</v>
      </c>
      <c r="F245" s="117">
        <v>25.516200000000001</v>
      </c>
      <c r="G245" s="117">
        <v>33.416200000000003</v>
      </c>
      <c r="H245" s="117">
        <v>33.416200000000003</v>
      </c>
      <c r="I245" s="117">
        <v>33.416200000000003</v>
      </c>
      <c r="J245" s="117">
        <v>33.416200000000003</v>
      </c>
      <c r="K245" s="117">
        <v>33.416200000000003</v>
      </c>
      <c r="L245" s="117">
        <v>33.416200000000003</v>
      </c>
      <c r="M245" s="117">
        <v>33.416200000000003</v>
      </c>
    </row>
    <row r="246" spans="1:13" ht="11.25" customHeight="1">
      <c r="A246" s="174">
        <v>2018</v>
      </c>
      <c r="B246" s="174"/>
      <c r="C246" s="174" t="s">
        <v>339</v>
      </c>
      <c r="D246" s="174"/>
      <c r="E246" s="174"/>
    </row>
    <row r="247" spans="1:13" ht="11.25" customHeight="1">
      <c r="A247" s="174">
        <v>2018</v>
      </c>
      <c r="B247" s="174"/>
      <c r="C247" s="174" t="s">
        <v>340</v>
      </c>
      <c r="D247" s="174"/>
      <c r="E247" s="174"/>
    </row>
    <row r="249" spans="1:13" ht="30" customHeight="1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</row>
    <row r="250" spans="1:13" ht="11.25" customHeight="1">
      <c r="A250" s="110" t="s">
        <v>341</v>
      </c>
      <c r="B250" s="110"/>
      <c r="C250" s="111" t="s">
        <v>342</v>
      </c>
      <c r="D250" s="112" t="s">
        <v>2</v>
      </c>
      <c r="E250" s="110">
        <v>0.99630062309714718</v>
      </c>
      <c r="F250" s="110">
        <v>52.671880000000009</v>
      </c>
      <c r="G250" s="110">
        <v>60.571880000000007</v>
      </c>
      <c r="H250" s="110">
        <v>60.571880000000007</v>
      </c>
      <c r="I250" s="110">
        <v>60.571880000000007</v>
      </c>
      <c r="J250" s="110">
        <v>60.571880000000007</v>
      </c>
      <c r="K250" s="110">
        <v>60.571880000000007</v>
      </c>
      <c r="L250" s="110">
        <v>60.571880000000007</v>
      </c>
      <c r="M250" s="110">
        <v>60.571880000000007</v>
      </c>
    </row>
    <row r="251" spans="1:13" ht="11.25" customHeight="1">
      <c r="C251" s="103" t="s">
        <v>171</v>
      </c>
      <c r="F251" s="123">
        <v>100</v>
      </c>
      <c r="G251" s="123">
        <v>100</v>
      </c>
      <c r="H251" s="123">
        <v>100</v>
      </c>
      <c r="I251" s="123">
        <v>100</v>
      </c>
      <c r="J251" s="123">
        <v>100</v>
      </c>
      <c r="K251" s="123">
        <v>100</v>
      </c>
      <c r="L251" s="123">
        <v>100</v>
      </c>
      <c r="M251" s="123">
        <v>100</v>
      </c>
    </row>
    <row r="252" spans="1:13" ht="11.25" customHeight="1">
      <c r="A252" s="116" t="s">
        <v>331</v>
      </c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</row>
    <row r="253" spans="1:13" ht="11.25" customHeight="1">
      <c r="A253" s="117" t="s">
        <v>332</v>
      </c>
      <c r="B253" s="117"/>
      <c r="C253" s="118" t="s">
        <v>333</v>
      </c>
      <c r="D253" s="119" t="s">
        <v>179</v>
      </c>
      <c r="E253" s="117">
        <v>0.99802445756272473</v>
      </c>
      <c r="F253" s="117">
        <v>27.463280000000005</v>
      </c>
      <c r="G253" s="117">
        <v>27.463280000000005</v>
      </c>
      <c r="H253" s="117">
        <v>27.463280000000005</v>
      </c>
      <c r="I253" s="117">
        <v>27.463280000000005</v>
      </c>
      <c r="J253" s="117">
        <v>27.463280000000005</v>
      </c>
      <c r="K253" s="117">
        <v>27.463280000000005</v>
      </c>
      <c r="L253" s="117">
        <v>27.463280000000005</v>
      </c>
      <c r="M253" s="117">
        <v>27.463280000000005</v>
      </c>
    </row>
    <row r="255" spans="1:13" ht="11.25" customHeight="1">
      <c r="A255" s="116" t="s">
        <v>336</v>
      </c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</row>
    <row r="256" spans="1:13" ht="11.25" customHeight="1">
      <c r="A256" s="117" t="s">
        <v>337</v>
      </c>
      <c r="B256" s="117"/>
      <c r="C256" s="118" t="s">
        <v>343</v>
      </c>
      <c r="D256" s="119" t="s">
        <v>179</v>
      </c>
      <c r="E256" s="117">
        <v>0.9938254222356866</v>
      </c>
      <c r="F256" s="117">
        <v>25.208600000000004</v>
      </c>
      <c r="G256" s="117">
        <v>33.108600000000003</v>
      </c>
      <c r="H256" s="117">
        <v>33.108600000000003</v>
      </c>
      <c r="I256" s="117">
        <v>33.108600000000003</v>
      </c>
      <c r="J256" s="117">
        <v>33.108600000000003</v>
      </c>
      <c r="K256" s="117">
        <v>33.108600000000003</v>
      </c>
      <c r="L256" s="117">
        <v>33.108600000000003</v>
      </c>
      <c r="M256" s="117">
        <v>33.108600000000003</v>
      </c>
    </row>
    <row r="257" spans="1:13" ht="11.25" customHeight="1">
      <c r="A257" s="174">
        <v>2018</v>
      </c>
      <c r="B257" s="174"/>
      <c r="C257" s="174" t="s">
        <v>339</v>
      </c>
      <c r="D257" s="174"/>
      <c r="E257" s="174"/>
    </row>
    <row r="258" spans="1:13" ht="11.25" customHeight="1">
      <c r="A258" s="174">
        <v>2018</v>
      </c>
      <c r="B258" s="174"/>
      <c r="C258" s="174" t="s">
        <v>340</v>
      </c>
      <c r="D258" s="174"/>
      <c r="E258" s="174"/>
    </row>
    <row r="260" spans="1:13" ht="30" customHeight="1">
      <c r="A260" s="120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</row>
    <row r="261" spans="1:13" ht="11.25" customHeight="1">
      <c r="A261" s="110" t="s">
        <v>344</v>
      </c>
      <c r="B261" s="110"/>
      <c r="C261" s="111" t="s">
        <v>345</v>
      </c>
      <c r="D261" s="112" t="s">
        <v>2</v>
      </c>
      <c r="E261" s="110">
        <v>0.99566753846925682</v>
      </c>
      <c r="F261" s="110">
        <v>4.5744000000000007</v>
      </c>
      <c r="G261" s="110">
        <v>4.5743999999999998</v>
      </c>
      <c r="H261" s="110">
        <v>4.5743999999999998</v>
      </c>
      <c r="I261" s="110">
        <v>4.5743999999999998</v>
      </c>
      <c r="J261" s="110">
        <v>4.5743999999999998</v>
      </c>
      <c r="K261" s="110">
        <v>4.5743999999999998</v>
      </c>
      <c r="L261" s="110">
        <v>4.5743999999999998</v>
      </c>
      <c r="M261" s="110">
        <v>4.5743999999999998</v>
      </c>
    </row>
    <row r="262" spans="1:13" ht="11.25" customHeight="1">
      <c r="C262" s="103" t="s">
        <v>171</v>
      </c>
      <c r="F262" s="123">
        <v>12.5</v>
      </c>
      <c r="G262" s="123">
        <v>12.5</v>
      </c>
      <c r="H262" s="123">
        <v>12.5</v>
      </c>
      <c r="I262" s="123">
        <v>12.5</v>
      </c>
      <c r="J262" s="123">
        <v>12.5</v>
      </c>
      <c r="K262" s="123">
        <v>12.5</v>
      </c>
      <c r="L262" s="123">
        <v>12.5</v>
      </c>
      <c r="M262" s="123">
        <v>12.5</v>
      </c>
    </row>
    <row r="263" spans="1:13" ht="11.25" customHeight="1">
      <c r="A263" s="116" t="s">
        <v>346</v>
      </c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</row>
    <row r="264" spans="1:13" ht="11.25" customHeight="1">
      <c r="A264" s="117" t="s">
        <v>347</v>
      </c>
      <c r="B264" s="117"/>
      <c r="C264" s="118" t="s">
        <v>348</v>
      </c>
      <c r="D264" s="119" t="s">
        <v>179</v>
      </c>
      <c r="E264" s="117">
        <v>0.99483026590647705</v>
      </c>
      <c r="F264" s="117">
        <v>2.5392000000000006</v>
      </c>
      <c r="G264" s="117">
        <v>2.5392000000000006</v>
      </c>
      <c r="H264" s="117">
        <v>2.5392000000000006</v>
      </c>
      <c r="I264" s="117">
        <v>2.5392000000000006</v>
      </c>
      <c r="J264" s="117">
        <v>2.5392000000000006</v>
      </c>
      <c r="K264" s="117">
        <v>2.5392000000000006</v>
      </c>
      <c r="L264" s="117">
        <v>2.5392000000000006</v>
      </c>
      <c r="M264" s="117">
        <v>2.5392000000000006</v>
      </c>
    </row>
    <row r="266" spans="1:13" ht="11.25" customHeight="1">
      <c r="A266" s="116" t="s">
        <v>349</v>
      </c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</row>
    <row r="267" spans="1:13" ht="11.25" customHeight="1">
      <c r="A267" s="117" t="s">
        <v>350</v>
      </c>
      <c r="B267" s="117"/>
      <c r="C267" s="118" t="s">
        <v>351</v>
      </c>
      <c r="D267" s="119" t="s">
        <v>179</v>
      </c>
      <c r="E267" s="117">
        <v>0.99661029574789639</v>
      </c>
      <c r="F267" s="117">
        <v>2.0352000000000001</v>
      </c>
      <c r="G267" s="117">
        <v>2.0352000000000001</v>
      </c>
      <c r="H267" s="117">
        <v>2.0352000000000001</v>
      </c>
      <c r="I267" s="117">
        <v>2.0352000000000001</v>
      </c>
      <c r="J267" s="117">
        <v>2.0352000000000001</v>
      </c>
      <c r="K267" s="117">
        <v>2.0352000000000001</v>
      </c>
      <c r="L267" s="117">
        <v>2.0352000000000001</v>
      </c>
      <c r="M267" s="117">
        <v>2.0352000000000001</v>
      </c>
    </row>
    <row r="269" spans="1:13" ht="30" customHeight="1">
      <c r="A269" s="120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</row>
    <row r="270" spans="1:13" ht="11.25" customHeight="1">
      <c r="A270" s="110" t="s">
        <v>352</v>
      </c>
      <c r="B270" s="110"/>
      <c r="C270" s="111" t="s">
        <v>353</v>
      </c>
      <c r="D270" s="112" t="s">
        <v>2</v>
      </c>
      <c r="E270" s="110">
        <v>0.98081245410771112</v>
      </c>
      <c r="F270" s="110">
        <v>19.732600000000001</v>
      </c>
      <c r="G270" s="110">
        <v>21.732600000000001</v>
      </c>
      <c r="H270" s="110">
        <v>21.732600000000001</v>
      </c>
      <c r="I270" s="110">
        <v>21.732600000000001</v>
      </c>
      <c r="J270" s="110">
        <v>21.732600000000001</v>
      </c>
      <c r="K270" s="110">
        <v>21.732600000000001</v>
      </c>
      <c r="L270" s="110">
        <v>21.732600000000001</v>
      </c>
      <c r="M270" s="110">
        <v>21.732600000000001</v>
      </c>
    </row>
    <row r="271" spans="1:13" ht="11.25" customHeight="1">
      <c r="C271" s="103" t="s">
        <v>171</v>
      </c>
      <c r="F271" s="123">
        <v>20</v>
      </c>
      <c r="G271" s="123">
        <v>20</v>
      </c>
      <c r="H271" s="123">
        <v>20</v>
      </c>
      <c r="I271" s="123">
        <v>20</v>
      </c>
      <c r="J271" s="123">
        <v>20</v>
      </c>
      <c r="K271" s="123">
        <v>20</v>
      </c>
      <c r="L271" s="123">
        <v>20</v>
      </c>
      <c r="M271" s="123">
        <v>20</v>
      </c>
    </row>
    <row r="272" spans="1:13" ht="11.25" customHeight="1">
      <c r="A272" s="116" t="s">
        <v>354</v>
      </c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</row>
    <row r="273" spans="1:13" ht="11.25" customHeight="1">
      <c r="A273" s="117" t="s">
        <v>355</v>
      </c>
      <c r="B273" s="117"/>
      <c r="C273" s="118" t="s">
        <v>356</v>
      </c>
      <c r="D273" s="119" t="s">
        <v>176</v>
      </c>
      <c r="E273" s="117">
        <v>0.98868548746479845</v>
      </c>
      <c r="F273" s="117">
        <v>7.9884000000000013</v>
      </c>
      <c r="G273" s="117">
        <v>9.9884000000000022</v>
      </c>
      <c r="H273" s="117">
        <v>9.9884000000000022</v>
      </c>
      <c r="I273" s="117">
        <v>9.9884000000000022</v>
      </c>
      <c r="J273" s="117">
        <v>9.9884000000000022</v>
      </c>
      <c r="K273" s="117">
        <v>9.9884000000000022</v>
      </c>
      <c r="L273" s="117">
        <v>9.9884000000000022</v>
      </c>
      <c r="M273" s="117">
        <v>9.9884000000000022</v>
      </c>
    </row>
    <row r="274" spans="1:13" ht="11.25" customHeight="1">
      <c r="A274" s="174">
        <v>2018</v>
      </c>
      <c r="B274" s="174"/>
      <c r="C274" s="174" t="s">
        <v>357</v>
      </c>
      <c r="D274" s="174"/>
      <c r="E274" s="174"/>
    </row>
    <row r="276" spans="1:13" ht="11.25" customHeight="1">
      <c r="A276" s="116" t="s">
        <v>358</v>
      </c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</row>
    <row r="277" spans="1:13" ht="11.25" customHeight="1">
      <c r="A277" s="117" t="s">
        <v>359</v>
      </c>
      <c r="B277" s="117"/>
      <c r="C277" s="118" t="s">
        <v>360</v>
      </c>
      <c r="D277" s="119" t="s">
        <v>176</v>
      </c>
      <c r="E277" s="117">
        <v>0.97439119569461985</v>
      </c>
      <c r="F277" s="117">
        <v>11.744199999999998</v>
      </c>
      <c r="G277" s="117">
        <v>11.744199999999998</v>
      </c>
      <c r="H277" s="117">
        <v>11.744199999999998</v>
      </c>
      <c r="I277" s="117">
        <v>11.744199999999998</v>
      </c>
      <c r="J277" s="117">
        <v>11.744199999999998</v>
      </c>
      <c r="K277" s="117">
        <v>11.744199999999998</v>
      </c>
      <c r="L277" s="117">
        <v>11.744199999999998</v>
      </c>
      <c r="M277" s="117">
        <v>11.744199999999998</v>
      </c>
    </row>
    <row r="279" spans="1:13" ht="30" customHeight="1">
      <c r="A279" s="120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</row>
    <row r="280" spans="1:13" ht="11.25" customHeight="1">
      <c r="A280" s="110" t="s">
        <v>361</v>
      </c>
      <c r="B280" s="110"/>
      <c r="C280" s="111" t="s">
        <v>362</v>
      </c>
      <c r="D280" s="112" t="s">
        <v>2</v>
      </c>
      <c r="E280" s="110">
        <v>0.99972695406474865</v>
      </c>
      <c r="F280" s="110">
        <v>31.315048000000001</v>
      </c>
      <c r="G280" s="110">
        <v>36.815047999999997</v>
      </c>
      <c r="H280" s="110">
        <v>36.815047999999997</v>
      </c>
      <c r="I280" s="110">
        <v>36.815047999999997</v>
      </c>
      <c r="J280" s="110">
        <v>36.815047999999997</v>
      </c>
      <c r="K280" s="110">
        <v>36.815047999999997</v>
      </c>
      <c r="L280" s="110">
        <v>36.815047999999997</v>
      </c>
      <c r="M280" s="110">
        <v>36.815047999999997</v>
      </c>
    </row>
    <row r="281" spans="1:13" ht="11.25" customHeight="1">
      <c r="C281" s="103" t="s">
        <v>171</v>
      </c>
      <c r="F281" s="123">
        <v>50</v>
      </c>
      <c r="G281" s="123">
        <v>50</v>
      </c>
      <c r="H281" s="123">
        <v>50</v>
      </c>
      <c r="I281" s="123">
        <v>50</v>
      </c>
      <c r="J281" s="123">
        <v>50</v>
      </c>
      <c r="K281" s="123">
        <v>50</v>
      </c>
      <c r="L281" s="123">
        <v>50</v>
      </c>
      <c r="M281" s="123">
        <v>50</v>
      </c>
    </row>
    <row r="282" spans="1:13" ht="11.25" customHeight="1">
      <c r="A282" s="116" t="s">
        <v>363</v>
      </c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</row>
    <row r="283" spans="1:13" ht="11.25" customHeight="1">
      <c r="A283" s="117" t="s">
        <v>364</v>
      </c>
      <c r="B283" s="117"/>
      <c r="C283" s="118" t="s">
        <v>365</v>
      </c>
      <c r="D283" s="119" t="s">
        <v>179</v>
      </c>
      <c r="E283" s="117">
        <v>0.99968696446960792</v>
      </c>
      <c r="F283" s="117">
        <v>25.095047999999998</v>
      </c>
      <c r="G283" s="117">
        <v>25.095047999999998</v>
      </c>
      <c r="H283" s="117">
        <v>25.095047999999998</v>
      </c>
      <c r="I283" s="117">
        <v>25.095047999999998</v>
      </c>
      <c r="J283" s="117">
        <v>25.095047999999998</v>
      </c>
      <c r="K283" s="117">
        <v>25.095047999999998</v>
      </c>
      <c r="L283" s="117">
        <v>25.095047999999998</v>
      </c>
      <c r="M283" s="117">
        <v>25.095047999999998</v>
      </c>
    </row>
    <row r="285" spans="1:13" ht="11.25" customHeight="1">
      <c r="A285" s="117" t="s">
        <v>366</v>
      </c>
      <c r="B285" s="117"/>
      <c r="C285" s="118" t="s">
        <v>367</v>
      </c>
      <c r="D285" s="119" t="s">
        <v>176</v>
      </c>
      <c r="E285" s="117">
        <v>0.97692050550880338</v>
      </c>
      <c r="F285" s="117">
        <v>6.22</v>
      </c>
      <c r="G285" s="117">
        <v>11.719999999999999</v>
      </c>
      <c r="H285" s="117">
        <v>11.719999999999999</v>
      </c>
      <c r="I285" s="117">
        <v>11.719999999999999</v>
      </c>
      <c r="J285" s="117">
        <v>11.719999999999999</v>
      </c>
      <c r="K285" s="117">
        <v>11.719999999999999</v>
      </c>
      <c r="L285" s="117">
        <v>11.719999999999999</v>
      </c>
      <c r="M285" s="117">
        <v>11.719999999999999</v>
      </c>
    </row>
    <row r="286" spans="1:13" ht="11.25" customHeight="1">
      <c r="A286" s="174">
        <v>2018</v>
      </c>
      <c r="B286" s="174"/>
      <c r="C286" s="174" t="s">
        <v>368</v>
      </c>
      <c r="D286" s="174"/>
      <c r="E286" s="174"/>
    </row>
    <row r="288" spans="1:13" ht="30" customHeight="1">
      <c r="A288" s="120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</row>
    <row r="289" spans="1:13" ht="11.25" customHeight="1">
      <c r="A289" s="110" t="s">
        <v>369</v>
      </c>
      <c r="B289" s="110"/>
      <c r="C289" s="111" t="s">
        <v>370</v>
      </c>
      <c r="D289" s="112" t="s">
        <v>2</v>
      </c>
      <c r="E289" s="110">
        <v>0.99439949385643778</v>
      </c>
      <c r="F289" s="110">
        <v>17.955100000000005</v>
      </c>
      <c r="G289" s="110">
        <v>17.955100000000005</v>
      </c>
      <c r="H289" s="110">
        <v>17.955100000000005</v>
      </c>
      <c r="I289" s="110">
        <v>17.955100000000005</v>
      </c>
      <c r="J289" s="110">
        <v>17.955100000000005</v>
      </c>
      <c r="K289" s="110">
        <v>17.955100000000005</v>
      </c>
      <c r="L289" s="110">
        <v>17.955100000000005</v>
      </c>
      <c r="M289" s="110">
        <v>17.955100000000005</v>
      </c>
    </row>
    <row r="290" spans="1:13" ht="11.25" customHeight="1">
      <c r="C290" s="103" t="s">
        <v>171</v>
      </c>
      <c r="F290" s="123">
        <v>25</v>
      </c>
      <c r="G290" s="123">
        <v>25</v>
      </c>
      <c r="H290" s="123">
        <v>25</v>
      </c>
      <c r="I290" s="123">
        <v>25</v>
      </c>
      <c r="J290" s="123">
        <v>25</v>
      </c>
      <c r="K290" s="123">
        <v>25</v>
      </c>
      <c r="L290" s="123">
        <v>25</v>
      </c>
      <c r="M290" s="123">
        <v>25</v>
      </c>
    </row>
    <row r="291" spans="1:13" ht="11.25" customHeight="1">
      <c r="A291" s="116" t="s">
        <v>371</v>
      </c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</row>
    <row r="292" spans="1:13" ht="11.25" customHeight="1">
      <c r="A292" s="117" t="s">
        <v>372</v>
      </c>
      <c r="B292" s="117"/>
      <c r="C292" s="118" t="s">
        <v>373</v>
      </c>
      <c r="D292" s="119" t="s">
        <v>179</v>
      </c>
      <c r="E292" s="117">
        <v>0.99439949385643778</v>
      </c>
      <c r="F292" s="117">
        <v>17.955100000000005</v>
      </c>
      <c r="G292" s="117">
        <v>17.955100000000005</v>
      </c>
      <c r="H292" s="117">
        <v>17.955100000000005</v>
      </c>
      <c r="I292" s="117">
        <v>17.955100000000005</v>
      </c>
      <c r="J292" s="117">
        <v>17.955100000000005</v>
      </c>
      <c r="K292" s="117">
        <v>17.955100000000005</v>
      </c>
      <c r="L292" s="117">
        <v>17.955100000000005</v>
      </c>
      <c r="M292" s="117">
        <v>17.955100000000005</v>
      </c>
    </row>
    <row r="294" spans="1:13" ht="30" customHeight="1">
      <c r="A294" s="120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</row>
    <row r="295" spans="1:13" ht="11.25" customHeight="1">
      <c r="A295" s="110" t="s">
        <v>374</v>
      </c>
      <c r="B295" s="110"/>
      <c r="C295" s="111" t="s">
        <v>375</v>
      </c>
      <c r="D295" s="112" t="s">
        <v>2</v>
      </c>
      <c r="E295" s="110">
        <v>0.9978714692220344</v>
      </c>
      <c r="F295" s="110">
        <v>60.155592000000006</v>
      </c>
      <c r="G295" s="110">
        <v>72.155591999999999</v>
      </c>
      <c r="H295" s="110">
        <v>81.655591999999999</v>
      </c>
      <c r="I295" s="110">
        <v>81.655591999999999</v>
      </c>
      <c r="J295" s="110">
        <v>81.655591999999999</v>
      </c>
      <c r="K295" s="110">
        <v>81.655591999999999</v>
      </c>
      <c r="L295" s="110">
        <v>81.655591999999999</v>
      </c>
      <c r="M295" s="110">
        <v>81.655591999999999</v>
      </c>
    </row>
    <row r="296" spans="1:13" ht="11.25" customHeight="1">
      <c r="C296" s="103" t="s">
        <v>171</v>
      </c>
      <c r="F296" s="123">
        <v>120</v>
      </c>
      <c r="G296" s="123">
        <v>120</v>
      </c>
      <c r="H296" s="123">
        <v>120</v>
      </c>
      <c r="I296" s="123">
        <v>120</v>
      </c>
      <c r="J296" s="123">
        <v>120</v>
      </c>
      <c r="K296" s="123">
        <v>120</v>
      </c>
      <c r="L296" s="123">
        <v>120</v>
      </c>
      <c r="M296" s="123">
        <v>120</v>
      </c>
    </row>
    <row r="297" spans="1:13" ht="11.25" customHeight="1">
      <c r="A297" s="116" t="s">
        <v>376</v>
      </c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</row>
    <row r="298" spans="1:13" ht="11.25" customHeight="1">
      <c r="A298" s="117" t="s">
        <v>377</v>
      </c>
      <c r="B298" s="117"/>
      <c r="C298" s="118" t="s">
        <v>378</v>
      </c>
      <c r="D298" s="119" t="s">
        <v>179</v>
      </c>
      <c r="E298" s="117">
        <v>0.9982526892585486</v>
      </c>
      <c r="F298" s="117">
        <v>53.745614000000003</v>
      </c>
      <c r="G298" s="117">
        <v>65.745614000000003</v>
      </c>
      <c r="H298" s="117">
        <v>75.245614000000003</v>
      </c>
      <c r="I298" s="117">
        <v>75.245614000000003</v>
      </c>
      <c r="J298" s="117">
        <v>75.245614000000003</v>
      </c>
      <c r="K298" s="117">
        <v>75.245614000000003</v>
      </c>
      <c r="L298" s="117">
        <v>75.245614000000003</v>
      </c>
      <c r="M298" s="117">
        <v>75.245614000000003</v>
      </c>
    </row>
    <row r="299" spans="1:13" ht="11.25" customHeight="1">
      <c r="A299" s="174">
        <v>2018</v>
      </c>
      <c r="B299" s="174"/>
      <c r="C299" s="174" t="s">
        <v>379</v>
      </c>
      <c r="D299" s="174"/>
      <c r="E299" s="174"/>
    </row>
    <row r="300" spans="1:13" ht="11.25" customHeight="1">
      <c r="A300" s="174">
        <v>2018</v>
      </c>
      <c r="B300" s="174"/>
      <c r="C300" s="174" t="s">
        <v>380</v>
      </c>
      <c r="D300" s="174"/>
      <c r="E300" s="174"/>
    </row>
    <row r="301" spans="1:13" ht="11.25" customHeight="1">
      <c r="A301" s="174">
        <v>2018</v>
      </c>
      <c r="B301" s="174"/>
      <c r="C301" s="174" t="s">
        <v>381</v>
      </c>
      <c r="D301" s="174"/>
      <c r="E301" s="174"/>
    </row>
    <row r="302" spans="1:13" ht="11.25" customHeight="1">
      <c r="A302" s="174">
        <v>2018</v>
      </c>
      <c r="B302" s="174"/>
      <c r="C302" s="174" t="s">
        <v>382</v>
      </c>
      <c r="D302" s="174"/>
      <c r="E302" s="174"/>
    </row>
    <row r="303" spans="1:13" ht="11.25" customHeight="1">
      <c r="A303" s="174">
        <v>2019</v>
      </c>
      <c r="B303" s="174"/>
      <c r="C303" s="174" t="s">
        <v>383</v>
      </c>
      <c r="D303" s="174"/>
      <c r="E303" s="174"/>
    </row>
    <row r="304" spans="1:13" ht="11.25" customHeight="1">
      <c r="A304" s="174">
        <v>2019</v>
      </c>
      <c r="B304" s="174"/>
      <c r="C304" s="174" t="s">
        <v>384</v>
      </c>
      <c r="D304" s="174"/>
      <c r="E304" s="174"/>
    </row>
    <row r="305" spans="1:13" ht="11.25" customHeight="1">
      <c r="A305" s="174">
        <v>2019</v>
      </c>
      <c r="B305" s="174"/>
      <c r="C305" s="174" t="s">
        <v>385</v>
      </c>
      <c r="D305" s="174"/>
      <c r="E305" s="174"/>
    </row>
    <row r="307" spans="1:13" ht="11.25" customHeight="1">
      <c r="A307" s="116" t="s">
        <v>386</v>
      </c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</row>
    <row r="308" spans="1:13" ht="11.25" customHeight="1">
      <c r="A308" s="117" t="s">
        <v>387</v>
      </c>
      <c r="B308" s="117"/>
      <c r="C308" s="118" t="s">
        <v>388</v>
      </c>
      <c r="D308" s="119" t="s">
        <v>179</v>
      </c>
      <c r="E308" s="117">
        <v>0.99322725738186091</v>
      </c>
      <c r="F308" s="117">
        <v>6.4099779999999997</v>
      </c>
      <c r="G308" s="117">
        <v>6.4099779999999997</v>
      </c>
      <c r="H308" s="117">
        <v>6.4099779999999997</v>
      </c>
      <c r="I308" s="117">
        <v>6.4099779999999997</v>
      </c>
      <c r="J308" s="117">
        <v>6.4099779999999997</v>
      </c>
      <c r="K308" s="117">
        <v>6.4099779999999997</v>
      </c>
      <c r="L308" s="117">
        <v>6.4099779999999997</v>
      </c>
      <c r="M308" s="117">
        <v>6.4099779999999997</v>
      </c>
    </row>
    <row r="310" spans="1:13" ht="30" customHeight="1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</row>
    <row r="311" spans="1:13" ht="11.25" customHeight="1">
      <c r="A311" s="110" t="s">
        <v>389</v>
      </c>
      <c r="B311" s="110"/>
      <c r="C311" s="111" t="s">
        <v>390</v>
      </c>
      <c r="D311" s="112" t="s">
        <v>2</v>
      </c>
      <c r="E311" s="110">
        <v>0.99996970734182211</v>
      </c>
      <c r="F311" s="110">
        <v>22.456800000000005</v>
      </c>
      <c r="G311" s="110">
        <v>22.456800000000005</v>
      </c>
      <c r="H311" s="110">
        <v>22.456800000000005</v>
      </c>
      <c r="I311" s="110">
        <v>22.456800000000005</v>
      </c>
      <c r="J311" s="110">
        <v>22.456800000000005</v>
      </c>
      <c r="K311" s="110">
        <v>22.456800000000005</v>
      </c>
      <c r="L311" s="110">
        <v>22.456800000000005</v>
      </c>
      <c r="M311" s="110">
        <v>22.456800000000005</v>
      </c>
    </row>
    <row r="312" spans="1:13" ht="11.25" customHeight="1">
      <c r="C312" s="103" t="s">
        <v>171</v>
      </c>
      <c r="F312" s="123">
        <v>40</v>
      </c>
      <c r="G312" s="123">
        <v>40</v>
      </c>
      <c r="H312" s="123">
        <v>40</v>
      </c>
      <c r="I312" s="123">
        <v>40</v>
      </c>
      <c r="J312" s="123">
        <v>40</v>
      </c>
      <c r="K312" s="123">
        <v>40</v>
      </c>
      <c r="L312" s="123">
        <v>40</v>
      </c>
      <c r="M312" s="123">
        <v>40</v>
      </c>
    </row>
    <row r="313" spans="1:13" ht="11.25" customHeight="1">
      <c r="A313" s="116" t="s">
        <v>391</v>
      </c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</row>
    <row r="314" spans="1:13" ht="11.25" customHeight="1">
      <c r="A314" s="117" t="s">
        <v>392</v>
      </c>
      <c r="B314" s="117"/>
      <c r="C314" s="118" t="s">
        <v>393</v>
      </c>
      <c r="D314" s="119" t="s">
        <v>179</v>
      </c>
      <c r="E314" s="117">
        <v>0.99996970734182211</v>
      </c>
      <c r="F314" s="117">
        <v>22.456800000000005</v>
      </c>
      <c r="G314" s="117">
        <v>22.456800000000005</v>
      </c>
      <c r="H314" s="117">
        <v>22.456800000000005</v>
      </c>
      <c r="I314" s="117">
        <v>22.456800000000005</v>
      </c>
      <c r="J314" s="117">
        <v>22.456800000000005</v>
      </c>
      <c r="K314" s="117">
        <v>22.456800000000005</v>
      </c>
      <c r="L314" s="117">
        <v>22.456800000000005</v>
      </c>
      <c r="M314" s="117">
        <v>22.456800000000005</v>
      </c>
    </row>
    <row r="316" spans="1:13" ht="30" customHeight="1">
      <c r="A316" s="120"/>
      <c r="B316" s="120"/>
      <c r="C316" s="120"/>
      <c r="D316" s="120"/>
      <c r="E316" s="120"/>
      <c r="F316" s="120"/>
      <c r="G316" s="120"/>
      <c r="H316" s="120"/>
      <c r="I316" s="120"/>
      <c r="J316" s="120"/>
      <c r="K316" s="120"/>
      <c r="L316" s="120"/>
      <c r="M316" s="120"/>
    </row>
    <row r="317" spans="1:13" ht="11.25" customHeight="1">
      <c r="A317" s="110" t="s">
        <v>394</v>
      </c>
      <c r="B317" s="110"/>
      <c r="C317" s="111" t="s">
        <v>395</v>
      </c>
      <c r="D317" s="112" t="s">
        <v>2</v>
      </c>
      <c r="E317" s="110">
        <v>0.99627835478268201</v>
      </c>
      <c r="F317" s="110">
        <v>23.030270000000002</v>
      </c>
      <c r="G317" s="110">
        <v>24.280270000000002</v>
      </c>
      <c r="H317" s="110">
        <v>24.280270000000002</v>
      </c>
      <c r="I317" s="110">
        <v>24.280270000000002</v>
      </c>
      <c r="J317" s="110">
        <v>24.280270000000002</v>
      </c>
      <c r="K317" s="110">
        <v>24.280270000000002</v>
      </c>
      <c r="L317" s="110">
        <v>24.280270000000002</v>
      </c>
      <c r="M317" s="110">
        <v>24.280270000000002</v>
      </c>
    </row>
    <row r="318" spans="1:13" ht="11.25" customHeight="1">
      <c r="C318" s="103" t="s">
        <v>171</v>
      </c>
      <c r="F318" s="123">
        <v>50</v>
      </c>
      <c r="G318" s="123">
        <v>50</v>
      </c>
      <c r="H318" s="123">
        <v>50</v>
      </c>
      <c r="I318" s="123">
        <v>50</v>
      </c>
      <c r="J318" s="123">
        <v>50</v>
      </c>
      <c r="K318" s="123">
        <v>50</v>
      </c>
      <c r="L318" s="123">
        <v>50</v>
      </c>
      <c r="M318" s="123">
        <v>50</v>
      </c>
    </row>
    <row r="319" spans="1:13" ht="11.25" customHeight="1">
      <c r="A319" s="116" t="s">
        <v>396</v>
      </c>
      <c r="B319" s="116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</row>
    <row r="320" spans="1:13" ht="11.25" customHeight="1">
      <c r="A320" s="117" t="s">
        <v>397</v>
      </c>
      <c r="B320" s="117"/>
      <c r="C320" s="118" t="s">
        <v>398</v>
      </c>
      <c r="D320" s="119" t="s">
        <v>179</v>
      </c>
      <c r="E320" s="117">
        <v>0.99627835478268201</v>
      </c>
      <c r="F320" s="117">
        <v>23.030270000000002</v>
      </c>
      <c r="G320" s="117">
        <v>24.280270000000002</v>
      </c>
      <c r="H320" s="117">
        <v>24.280270000000002</v>
      </c>
      <c r="I320" s="117">
        <v>24.280270000000002</v>
      </c>
      <c r="J320" s="117">
        <v>24.280270000000002</v>
      </c>
      <c r="K320" s="117">
        <v>24.280270000000002</v>
      </c>
      <c r="L320" s="117">
        <v>24.280270000000002</v>
      </c>
      <c r="M320" s="117">
        <v>24.280270000000002</v>
      </c>
    </row>
    <row r="321" spans="1:13" ht="11.25" customHeight="1">
      <c r="A321" s="174">
        <v>2018</v>
      </c>
      <c r="B321" s="174"/>
      <c r="C321" s="174" t="s">
        <v>399</v>
      </c>
      <c r="D321" s="174"/>
      <c r="E321" s="174"/>
    </row>
    <row r="323" spans="1:13" ht="30" customHeight="1">
      <c r="A323" s="120"/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  <c r="M323" s="120"/>
    </row>
    <row r="324" spans="1:13" ht="11.25" customHeight="1">
      <c r="A324" s="110" t="s">
        <v>400</v>
      </c>
      <c r="B324" s="110"/>
      <c r="C324" s="111" t="s">
        <v>401</v>
      </c>
      <c r="D324" s="112" t="s">
        <v>2</v>
      </c>
      <c r="E324" s="110">
        <v>0.99972147542534451</v>
      </c>
      <c r="F324" s="110">
        <v>20.003879999999995</v>
      </c>
      <c r="G324" s="110">
        <v>20.003879999999995</v>
      </c>
      <c r="H324" s="110">
        <v>20.003879999999995</v>
      </c>
      <c r="I324" s="110">
        <v>20.003879999999995</v>
      </c>
      <c r="J324" s="110">
        <v>20.003879999999995</v>
      </c>
      <c r="K324" s="110">
        <v>20.003879999999995</v>
      </c>
      <c r="L324" s="110">
        <v>20.003879999999995</v>
      </c>
      <c r="M324" s="110">
        <v>20.003879999999995</v>
      </c>
    </row>
    <row r="325" spans="1:13" ht="11.25" customHeight="1">
      <c r="C325" s="103" t="s">
        <v>171</v>
      </c>
      <c r="F325" s="123">
        <v>33.6</v>
      </c>
      <c r="G325" s="123">
        <v>33.6</v>
      </c>
      <c r="H325" s="123">
        <v>33.6</v>
      </c>
      <c r="I325" s="123">
        <v>33.6</v>
      </c>
      <c r="J325" s="123">
        <v>33.6</v>
      </c>
      <c r="K325" s="123">
        <v>33.6</v>
      </c>
      <c r="L325" s="123">
        <v>33.6</v>
      </c>
      <c r="M325" s="123">
        <v>33.6</v>
      </c>
    </row>
    <row r="326" spans="1:13" ht="11.25" customHeight="1">
      <c r="A326" s="116" t="s">
        <v>402</v>
      </c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</row>
    <row r="327" spans="1:13" ht="11.25" customHeight="1">
      <c r="A327" s="117" t="s">
        <v>403</v>
      </c>
      <c r="B327" s="117"/>
      <c r="C327" s="118" t="s">
        <v>404</v>
      </c>
      <c r="D327" s="119" t="s">
        <v>179</v>
      </c>
      <c r="E327" s="117">
        <v>0.99972147542534451</v>
      </c>
      <c r="F327" s="117">
        <v>20.003879999999995</v>
      </c>
      <c r="G327" s="117">
        <v>20.003879999999995</v>
      </c>
      <c r="H327" s="117">
        <v>20.003879999999995</v>
      </c>
      <c r="I327" s="117">
        <v>20.003879999999995</v>
      </c>
      <c r="J327" s="117">
        <v>20.003879999999995</v>
      </c>
      <c r="K327" s="117">
        <v>20.003879999999995</v>
      </c>
      <c r="L327" s="117">
        <v>20.003879999999995</v>
      </c>
      <c r="M327" s="117">
        <v>20.003879999999995</v>
      </c>
    </row>
    <row r="329" spans="1:13" ht="30" customHeight="1">
      <c r="A329" s="120"/>
      <c r="B329" s="120"/>
      <c r="C329" s="120"/>
      <c r="D329" s="120"/>
      <c r="E329" s="120"/>
      <c r="F329" s="120"/>
      <c r="G329" s="120"/>
      <c r="H329" s="120"/>
      <c r="I329" s="120"/>
      <c r="J329" s="120"/>
      <c r="K329" s="120"/>
      <c r="L329" s="120"/>
      <c r="M329" s="120"/>
    </row>
    <row r="330" spans="1:13" ht="11.25" customHeight="1">
      <c r="A330" s="110" t="s">
        <v>405</v>
      </c>
      <c r="B330" s="110"/>
      <c r="C330" s="111" t="s">
        <v>406</v>
      </c>
      <c r="D330" s="112" t="s">
        <v>2</v>
      </c>
      <c r="E330" s="110">
        <v>0.99770544035750686</v>
      </c>
      <c r="F330" s="110">
        <v>53.855153000000008</v>
      </c>
      <c r="G330" s="110">
        <v>55.355153000000001</v>
      </c>
      <c r="H330" s="110">
        <v>55.355153000000001</v>
      </c>
      <c r="I330" s="110">
        <v>55.355153000000001</v>
      </c>
      <c r="J330" s="110">
        <v>55.355153000000001</v>
      </c>
      <c r="K330" s="110">
        <v>55.355153000000001</v>
      </c>
      <c r="L330" s="110">
        <v>55.355153000000001</v>
      </c>
      <c r="M330" s="110">
        <v>55.355153000000001</v>
      </c>
    </row>
    <row r="331" spans="1:13" ht="11.25" customHeight="1">
      <c r="C331" s="103" t="s">
        <v>171</v>
      </c>
      <c r="F331" s="123">
        <v>96</v>
      </c>
      <c r="G331" s="123">
        <v>96</v>
      </c>
      <c r="H331" s="123">
        <v>96</v>
      </c>
      <c r="I331" s="123">
        <v>96</v>
      </c>
      <c r="J331" s="123">
        <v>96</v>
      </c>
      <c r="K331" s="123">
        <v>96</v>
      </c>
      <c r="L331" s="123">
        <v>96</v>
      </c>
      <c r="M331" s="123">
        <v>96</v>
      </c>
    </row>
    <row r="332" spans="1:13" ht="11.25" customHeight="1">
      <c r="A332" s="116" t="s">
        <v>407</v>
      </c>
      <c r="B332" s="116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</row>
    <row r="333" spans="1:13" ht="11.25" customHeight="1">
      <c r="A333" s="117" t="s">
        <v>408</v>
      </c>
      <c r="B333" s="117"/>
      <c r="C333" s="118" t="s">
        <v>409</v>
      </c>
      <c r="D333" s="119" t="s">
        <v>176</v>
      </c>
      <c r="E333" s="117">
        <v>0.99839894164107601</v>
      </c>
      <c r="F333" s="117">
        <v>24.319983000000001</v>
      </c>
      <c r="G333" s="117">
        <v>25.319983000000001</v>
      </c>
      <c r="H333" s="117">
        <v>25.319983000000001</v>
      </c>
      <c r="I333" s="117">
        <v>25.319983000000001</v>
      </c>
      <c r="J333" s="117">
        <v>25.319983000000001</v>
      </c>
      <c r="K333" s="117">
        <v>25.319983000000001</v>
      </c>
      <c r="L333" s="117">
        <v>25.319983000000001</v>
      </c>
      <c r="M333" s="117">
        <v>25.319983000000001</v>
      </c>
    </row>
    <row r="334" spans="1:13" ht="11.25" customHeight="1">
      <c r="A334" s="174">
        <v>2018</v>
      </c>
      <c r="B334" s="174"/>
      <c r="C334" s="174" t="s">
        <v>410</v>
      </c>
      <c r="D334" s="174"/>
      <c r="E334" s="174"/>
    </row>
    <row r="336" spans="1:13" ht="11.25" customHeight="1">
      <c r="A336" s="117" t="s">
        <v>411</v>
      </c>
      <c r="B336" s="117"/>
      <c r="C336" s="118" t="s">
        <v>412</v>
      </c>
      <c r="D336" s="119" t="s">
        <v>176</v>
      </c>
      <c r="E336" s="117">
        <v>0.99770090697982805</v>
      </c>
      <c r="F336" s="117">
        <v>4.7883680000000002</v>
      </c>
      <c r="G336" s="117">
        <v>4.7883680000000002</v>
      </c>
      <c r="H336" s="117">
        <v>4.7883680000000002</v>
      </c>
      <c r="I336" s="117">
        <v>4.7883680000000002</v>
      </c>
      <c r="J336" s="117">
        <v>4.7883680000000002</v>
      </c>
      <c r="K336" s="117">
        <v>4.7883680000000002</v>
      </c>
      <c r="L336" s="117">
        <v>4.7883680000000002</v>
      </c>
      <c r="M336" s="117">
        <v>4.7883680000000002</v>
      </c>
    </row>
    <row r="338" spans="1:13" ht="11.25" customHeight="1">
      <c r="A338" s="116" t="s">
        <v>413</v>
      </c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</row>
    <row r="339" spans="1:13" ht="11.25" customHeight="1">
      <c r="A339" s="117" t="s">
        <v>414</v>
      </c>
      <c r="B339" s="117"/>
      <c r="C339" s="118" t="s">
        <v>415</v>
      </c>
      <c r="D339" s="119" t="s">
        <v>176</v>
      </c>
      <c r="E339" s="117">
        <v>0.99450545292140602</v>
      </c>
      <c r="F339" s="117">
        <v>12.768000000000001</v>
      </c>
      <c r="G339" s="117">
        <v>13.268000000000001</v>
      </c>
      <c r="H339" s="117">
        <v>13.268000000000001</v>
      </c>
      <c r="I339" s="117">
        <v>13.268000000000001</v>
      </c>
      <c r="J339" s="117">
        <v>13.268000000000001</v>
      </c>
      <c r="K339" s="117">
        <v>13.268000000000001</v>
      </c>
      <c r="L339" s="117">
        <v>13.268000000000001</v>
      </c>
      <c r="M339" s="117">
        <v>13.268000000000001</v>
      </c>
    </row>
    <row r="340" spans="1:13" ht="11.25" customHeight="1">
      <c r="A340" s="174">
        <v>2018</v>
      </c>
      <c r="B340" s="174"/>
      <c r="C340" s="174" t="s">
        <v>416</v>
      </c>
      <c r="D340" s="174"/>
      <c r="E340" s="174"/>
    </row>
    <row r="342" spans="1:13" ht="11.25" customHeight="1">
      <c r="A342" s="117" t="s">
        <v>417</v>
      </c>
      <c r="B342" s="117"/>
      <c r="C342" s="118" t="s">
        <v>418</v>
      </c>
      <c r="D342" s="119" t="s">
        <v>179</v>
      </c>
      <c r="E342" s="117">
        <v>-1.5264637486799744E-2</v>
      </c>
      <c r="F342" s="117">
        <v>-1.3198E-2</v>
      </c>
      <c r="G342" s="117">
        <v>-1.3198E-2</v>
      </c>
      <c r="H342" s="117">
        <v>-1.3198E-2</v>
      </c>
      <c r="I342" s="117">
        <v>-1.3198E-2</v>
      </c>
      <c r="J342" s="117">
        <v>-1.3198E-2</v>
      </c>
      <c r="K342" s="117">
        <v>-1.3198E-2</v>
      </c>
      <c r="L342" s="117">
        <v>-1.3198E-2</v>
      </c>
      <c r="M342" s="117">
        <v>-1.3198E-2</v>
      </c>
    </row>
    <row r="344" spans="1:13" ht="11.25" customHeight="1">
      <c r="A344" s="117" t="s">
        <v>419</v>
      </c>
      <c r="B344" s="117"/>
      <c r="C344" s="118" t="s">
        <v>420</v>
      </c>
      <c r="D344" s="119" t="s">
        <v>176</v>
      </c>
      <c r="E344" s="117">
        <v>0.99252298859983534</v>
      </c>
      <c r="F344" s="117">
        <v>2.472</v>
      </c>
      <c r="G344" s="117">
        <v>2.472</v>
      </c>
      <c r="H344" s="117">
        <v>2.472</v>
      </c>
      <c r="I344" s="117">
        <v>2.472</v>
      </c>
      <c r="J344" s="117">
        <v>2.472</v>
      </c>
      <c r="K344" s="117">
        <v>2.472</v>
      </c>
      <c r="L344" s="117">
        <v>2.472</v>
      </c>
      <c r="M344" s="117">
        <v>2.472</v>
      </c>
    </row>
    <row r="346" spans="1:13" ht="11.25" customHeight="1">
      <c r="A346" s="117" t="s">
        <v>421</v>
      </c>
      <c r="B346" s="117"/>
      <c r="C346" s="118" t="s">
        <v>422</v>
      </c>
      <c r="D346" s="119" t="s">
        <v>176</v>
      </c>
      <c r="E346" s="117">
        <v>0.99255761127946041</v>
      </c>
      <c r="F346" s="117">
        <v>9.52</v>
      </c>
      <c r="G346" s="117">
        <v>9.52</v>
      </c>
      <c r="H346" s="117">
        <v>9.52</v>
      </c>
      <c r="I346" s="117">
        <v>9.52</v>
      </c>
      <c r="J346" s="117">
        <v>9.52</v>
      </c>
      <c r="K346" s="117">
        <v>9.52</v>
      </c>
      <c r="L346" s="117">
        <v>9.52</v>
      </c>
      <c r="M346" s="117">
        <v>9.52</v>
      </c>
    </row>
    <row r="348" spans="1:13" ht="30" customHeight="1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</row>
    <row r="349" spans="1:13" ht="11.25" customHeight="1">
      <c r="A349" s="110" t="s">
        <v>423</v>
      </c>
      <c r="B349" s="110"/>
      <c r="C349" s="111" t="s">
        <v>424</v>
      </c>
      <c r="D349" s="112" t="s">
        <v>2</v>
      </c>
      <c r="E349" s="110">
        <v>0.9969663246179099</v>
      </c>
      <c r="F349" s="110">
        <v>20.356805000000001</v>
      </c>
      <c r="G349" s="110">
        <v>22.356805000000001</v>
      </c>
      <c r="H349" s="110">
        <v>27.356805000000001</v>
      </c>
      <c r="I349" s="110">
        <v>27.356805000000001</v>
      </c>
      <c r="J349" s="110">
        <v>27.356805000000001</v>
      </c>
      <c r="K349" s="110">
        <v>27.356805000000001</v>
      </c>
      <c r="L349" s="110">
        <v>27.356805000000001</v>
      </c>
      <c r="M349" s="110">
        <v>27.356805000000001</v>
      </c>
    </row>
    <row r="350" spans="1:13" ht="11.25" customHeight="1">
      <c r="C350" s="103" t="s">
        <v>171</v>
      </c>
      <c r="F350" s="123">
        <v>48</v>
      </c>
      <c r="G350" s="123">
        <v>48</v>
      </c>
      <c r="H350" s="123">
        <v>48</v>
      </c>
      <c r="I350" s="123">
        <v>48</v>
      </c>
      <c r="J350" s="123">
        <v>48</v>
      </c>
      <c r="K350" s="123">
        <v>48</v>
      </c>
      <c r="L350" s="123">
        <v>48</v>
      </c>
      <c r="M350" s="123">
        <v>48</v>
      </c>
    </row>
    <row r="351" spans="1:13" ht="11.25" customHeight="1">
      <c r="A351" s="116" t="s">
        <v>425</v>
      </c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</row>
    <row r="352" spans="1:13" ht="11.25" customHeight="1">
      <c r="A352" s="117" t="s">
        <v>426</v>
      </c>
      <c r="B352" s="117"/>
      <c r="C352" s="118" t="s">
        <v>427</v>
      </c>
      <c r="D352" s="119" t="s">
        <v>179</v>
      </c>
      <c r="E352" s="117"/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</row>
    <row r="354" spans="1:13" ht="11.25" customHeight="1">
      <c r="A354" s="117" t="s">
        <v>428</v>
      </c>
      <c r="B354" s="117"/>
      <c r="C354" s="118" t="s">
        <v>429</v>
      </c>
      <c r="D354" s="119" t="s">
        <v>179</v>
      </c>
      <c r="E354" s="117"/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</row>
    <row r="356" spans="1:13" ht="11.25" customHeight="1">
      <c r="A356" s="117" t="s">
        <v>430</v>
      </c>
      <c r="B356" s="117"/>
      <c r="C356" s="118" t="s">
        <v>431</v>
      </c>
      <c r="D356" s="119" t="s">
        <v>179</v>
      </c>
      <c r="E356" s="117">
        <v>0.9969663246179099</v>
      </c>
      <c r="F356" s="117">
        <v>20.356805000000001</v>
      </c>
      <c r="G356" s="117">
        <v>22.356805000000001</v>
      </c>
      <c r="H356" s="117">
        <v>27.356805000000001</v>
      </c>
      <c r="I356" s="117">
        <v>27.356805000000001</v>
      </c>
      <c r="J356" s="117">
        <v>27.356805000000001</v>
      </c>
      <c r="K356" s="117">
        <v>27.356805000000001</v>
      </c>
      <c r="L356" s="117">
        <v>27.356805000000001</v>
      </c>
      <c r="M356" s="117">
        <v>27.356805000000001</v>
      </c>
    </row>
    <row r="357" spans="1:13" ht="11.25" customHeight="1">
      <c r="A357" s="174">
        <v>2018</v>
      </c>
      <c r="B357" s="174"/>
      <c r="C357" s="174" t="s">
        <v>432</v>
      </c>
      <c r="D357" s="174"/>
      <c r="E357" s="174"/>
    </row>
    <row r="358" spans="1:13" ht="11.25" customHeight="1">
      <c r="A358" s="174">
        <v>2019</v>
      </c>
      <c r="B358" s="174"/>
      <c r="C358" s="174" t="s">
        <v>433</v>
      </c>
      <c r="D358" s="174"/>
      <c r="E358" s="174"/>
    </row>
    <row r="360" spans="1:13" ht="30" customHeight="1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</row>
    <row r="361" spans="1:13" ht="11.25" customHeight="1">
      <c r="A361" s="110" t="s">
        <v>434</v>
      </c>
      <c r="B361" s="110"/>
      <c r="C361" s="111" t="s">
        <v>435</v>
      </c>
      <c r="D361" s="112" t="s">
        <v>2</v>
      </c>
      <c r="E361" s="110">
        <v>0.98648563393061617</v>
      </c>
      <c r="F361" s="110">
        <v>30.706399999999995</v>
      </c>
      <c r="G361" s="110">
        <v>32.906399999999991</v>
      </c>
      <c r="H361" s="110">
        <v>32.906399999999991</v>
      </c>
      <c r="I361" s="110">
        <v>32.906399999999991</v>
      </c>
      <c r="J361" s="110">
        <v>32.906399999999991</v>
      </c>
      <c r="K361" s="110">
        <v>32.906399999999991</v>
      </c>
      <c r="L361" s="110">
        <v>32.906399999999991</v>
      </c>
      <c r="M361" s="110">
        <v>32.906399999999991</v>
      </c>
    </row>
    <row r="362" spans="1:13" ht="11.25" customHeight="1">
      <c r="C362" s="103" t="s">
        <v>171</v>
      </c>
      <c r="F362" s="123">
        <v>50</v>
      </c>
      <c r="G362" s="123">
        <v>50</v>
      </c>
      <c r="H362" s="123">
        <v>50</v>
      </c>
      <c r="I362" s="123">
        <v>50</v>
      </c>
      <c r="J362" s="123">
        <v>50</v>
      </c>
      <c r="K362" s="123">
        <v>50</v>
      </c>
      <c r="L362" s="123">
        <v>50</v>
      </c>
      <c r="M362" s="123">
        <v>50</v>
      </c>
    </row>
    <row r="363" spans="1:13" ht="11.25" customHeight="1">
      <c r="A363" s="116" t="s">
        <v>436</v>
      </c>
      <c r="B363" s="116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</row>
    <row r="364" spans="1:13" ht="11.25" customHeight="1">
      <c r="A364" s="117" t="s">
        <v>437</v>
      </c>
      <c r="B364" s="117"/>
      <c r="C364" s="118" t="s">
        <v>438</v>
      </c>
      <c r="D364" s="119" t="s">
        <v>179</v>
      </c>
      <c r="E364" s="117">
        <v>0.98648563393061617</v>
      </c>
      <c r="F364" s="117">
        <v>30.706399999999995</v>
      </c>
      <c r="G364" s="117">
        <v>32.906399999999991</v>
      </c>
      <c r="H364" s="117">
        <v>32.906399999999991</v>
      </c>
      <c r="I364" s="117">
        <v>32.906399999999991</v>
      </c>
      <c r="J364" s="117">
        <v>32.906399999999991</v>
      </c>
      <c r="K364" s="117">
        <v>32.906399999999991</v>
      </c>
      <c r="L364" s="117">
        <v>32.906399999999991</v>
      </c>
      <c r="M364" s="117">
        <v>32.906399999999991</v>
      </c>
    </row>
    <row r="365" spans="1:13" ht="11.25" customHeight="1">
      <c r="A365" s="174">
        <v>2018</v>
      </c>
      <c r="B365" s="174"/>
      <c r="C365" s="174" t="s">
        <v>439</v>
      </c>
      <c r="D365" s="174"/>
      <c r="E365" s="174"/>
    </row>
    <row r="366" spans="1:13" ht="11.25" customHeight="1">
      <c r="A366" s="174">
        <v>2018</v>
      </c>
      <c r="B366" s="174"/>
      <c r="C366" s="174" t="s">
        <v>440</v>
      </c>
      <c r="D366" s="174"/>
      <c r="E366" s="174"/>
    </row>
    <row r="368" spans="1:13" ht="11.25" customHeight="1">
      <c r="B368" s="125" t="s">
        <v>261</v>
      </c>
    </row>
    <row r="369" spans="1:13" ht="11.25" customHeight="1">
      <c r="A369" s="174">
        <v>2018</v>
      </c>
      <c r="B369" s="174"/>
      <c r="C369" s="174" t="s">
        <v>441</v>
      </c>
      <c r="D369" s="174"/>
      <c r="E369" s="174"/>
    </row>
    <row r="371" spans="1:13" ht="30" customHeight="1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</row>
    <row r="372" spans="1:13" ht="11.25" customHeight="1">
      <c r="A372" s="110" t="s">
        <v>442</v>
      </c>
      <c r="B372" s="110"/>
      <c r="C372" s="111" t="s">
        <v>443</v>
      </c>
      <c r="D372" s="112" t="s">
        <v>2</v>
      </c>
      <c r="E372" s="110">
        <v>0.98619492348276705</v>
      </c>
      <c r="F372" s="110">
        <v>30.153919999999999</v>
      </c>
      <c r="G372" s="110">
        <v>32.153919999999999</v>
      </c>
      <c r="H372" s="110">
        <v>32.153919999999999</v>
      </c>
      <c r="I372" s="110">
        <v>32.153919999999999</v>
      </c>
      <c r="J372" s="110">
        <v>32.153919999999999</v>
      </c>
      <c r="K372" s="110">
        <v>32.153919999999999</v>
      </c>
      <c r="L372" s="110">
        <v>32.153919999999999</v>
      </c>
      <c r="M372" s="110">
        <v>32.153919999999999</v>
      </c>
    </row>
    <row r="373" spans="1:13" ht="11.25" customHeight="1">
      <c r="C373" s="103" t="s">
        <v>171</v>
      </c>
      <c r="F373" s="123">
        <v>48</v>
      </c>
      <c r="G373" s="123">
        <v>48</v>
      </c>
      <c r="H373" s="123">
        <v>48</v>
      </c>
      <c r="I373" s="123">
        <v>48</v>
      </c>
      <c r="J373" s="123">
        <v>48</v>
      </c>
      <c r="K373" s="123">
        <v>48</v>
      </c>
      <c r="L373" s="123">
        <v>48</v>
      </c>
      <c r="M373" s="123">
        <v>48</v>
      </c>
    </row>
    <row r="374" spans="1:13" ht="11.25" customHeight="1">
      <c r="A374" s="116" t="s">
        <v>444</v>
      </c>
      <c r="B374" s="116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</row>
    <row r="375" spans="1:13" ht="11.25" customHeight="1">
      <c r="A375" s="117" t="s">
        <v>445</v>
      </c>
      <c r="B375" s="117"/>
      <c r="C375" s="118" t="s">
        <v>446</v>
      </c>
      <c r="D375" s="119" t="s">
        <v>179</v>
      </c>
      <c r="E375" s="117">
        <v>0.98619492348276705</v>
      </c>
      <c r="F375" s="117">
        <v>30.153919999999999</v>
      </c>
      <c r="G375" s="117">
        <v>32.153919999999999</v>
      </c>
      <c r="H375" s="117">
        <v>32.153919999999999</v>
      </c>
      <c r="I375" s="117">
        <v>32.153919999999999</v>
      </c>
      <c r="J375" s="117">
        <v>32.153919999999999</v>
      </c>
      <c r="K375" s="117">
        <v>32.153919999999999</v>
      </c>
      <c r="L375" s="117">
        <v>32.153919999999999</v>
      </c>
      <c r="M375" s="117">
        <v>32.153919999999999</v>
      </c>
    </row>
    <row r="376" spans="1:13" ht="11.25" customHeight="1">
      <c r="A376" s="174">
        <v>2018</v>
      </c>
      <c r="B376" s="174"/>
      <c r="C376" s="174" t="s">
        <v>447</v>
      </c>
      <c r="D376" s="174"/>
      <c r="E376" s="174"/>
    </row>
    <row r="378" spans="1:13" ht="30" customHeight="1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</row>
    <row r="379" spans="1:13" ht="11.25" customHeight="1">
      <c r="A379" s="110" t="s">
        <v>448</v>
      </c>
      <c r="B379" s="110"/>
      <c r="C379" s="111" t="s">
        <v>449</v>
      </c>
      <c r="D379" s="112" t="s">
        <v>2</v>
      </c>
      <c r="E379" s="110">
        <v>0.98040732048254198</v>
      </c>
      <c r="F379" s="110">
        <v>19.148959999999999</v>
      </c>
      <c r="G379" s="110">
        <v>19.148959999999999</v>
      </c>
      <c r="H379" s="110">
        <v>19.148959999999999</v>
      </c>
      <c r="I379" s="110">
        <v>19.148959999999999</v>
      </c>
      <c r="J379" s="110">
        <v>19.148959999999999</v>
      </c>
      <c r="K379" s="110">
        <v>19.148959999999999</v>
      </c>
      <c r="L379" s="110">
        <v>19.148959999999999</v>
      </c>
      <c r="M379" s="110">
        <v>19.148959999999999</v>
      </c>
    </row>
    <row r="380" spans="1:13" ht="11.25" customHeight="1">
      <c r="C380" s="103" t="s">
        <v>171</v>
      </c>
      <c r="F380" s="123">
        <v>48</v>
      </c>
      <c r="G380" s="123">
        <v>48</v>
      </c>
      <c r="H380" s="123">
        <v>48</v>
      </c>
      <c r="I380" s="123">
        <v>48</v>
      </c>
      <c r="J380" s="123">
        <v>48</v>
      </c>
      <c r="K380" s="123">
        <v>48</v>
      </c>
      <c r="L380" s="123">
        <v>48</v>
      </c>
      <c r="M380" s="123">
        <v>48</v>
      </c>
    </row>
    <row r="381" spans="1:13" ht="11.25" customHeight="1">
      <c r="A381" s="116" t="s">
        <v>450</v>
      </c>
      <c r="B381" s="116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</row>
    <row r="382" spans="1:13" ht="11.25" customHeight="1">
      <c r="A382" s="117" t="s">
        <v>451</v>
      </c>
      <c r="B382" s="117"/>
      <c r="C382" s="118" t="s">
        <v>452</v>
      </c>
      <c r="D382" s="119" t="s">
        <v>179</v>
      </c>
      <c r="E382" s="117">
        <v>0.99111935517036176</v>
      </c>
      <c r="F382" s="117">
        <v>12.516959999999999</v>
      </c>
      <c r="G382" s="117">
        <v>12.516959999999999</v>
      </c>
      <c r="H382" s="117">
        <v>12.516959999999999</v>
      </c>
      <c r="I382" s="117">
        <v>12.516959999999999</v>
      </c>
      <c r="J382" s="117">
        <v>12.516959999999999</v>
      </c>
      <c r="K382" s="117">
        <v>12.516959999999999</v>
      </c>
      <c r="L382" s="117">
        <v>12.516959999999999</v>
      </c>
      <c r="M382" s="117">
        <v>12.516959999999999</v>
      </c>
    </row>
    <row r="384" spans="1:13" ht="11.25" customHeight="1">
      <c r="A384" s="117" t="s">
        <v>453</v>
      </c>
      <c r="B384" s="117"/>
      <c r="C384" s="118" t="s">
        <v>454</v>
      </c>
      <c r="D384" s="119" t="s">
        <v>176</v>
      </c>
      <c r="E384" s="117">
        <v>0.95050183736041094</v>
      </c>
      <c r="F384" s="117">
        <v>6.6319999999999997</v>
      </c>
      <c r="G384" s="117">
        <v>6.6319999999999997</v>
      </c>
      <c r="H384" s="117">
        <v>6.6319999999999997</v>
      </c>
      <c r="I384" s="117">
        <v>6.6319999999999997</v>
      </c>
      <c r="J384" s="117">
        <v>6.6319999999999997</v>
      </c>
      <c r="K384" s="117">
        <v>6.6319999999999997</v>
      </c>
      <c r="L384" s="117">
        <v>6.6319999999999997</v>
      </c>
      <c r="M384" s="117">
        <v>6.6319999999999997</v>
      </c>
    </row>
    <row r="386" spans="1:13" ht="30" customHeight="1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</row>
    <row r="387" spans="1:13" ht="11.25" customHeight="1">
      <c r="A387" s="110" t="s">
        <v>455</v>
      </c>
      <c r="B387" s="110"/>
      <c r="C387" s="111" t="s">
        <v>456</v>
      </c>
      <c r="D387" s="112" t="s">
        <v>2</v>
      </c>
      <c r="E387" s="110">
        <v>0.98525097351567614</v>
      </c>
      <c r="F387" s="110">
        <v>50.708359999999999</v>
      </c>
      <c r="G387" s="110">
        <v>52.708359999999999</v>
      </c>
      <c r="H387" s="110">
        <v>52.708359999999999</v>
      </c>
      <c r="I387" s="110">
        <v>52.708359999999999</v>
      </c>
      <c r="J387" s="110">
        <v>52.708359999999999</v>
      </c>
      <c r="K387" s="110">
        <v>52.708359999999999</v>
      </c>
      <c r="L387" s="110">
        <v>52.708359999999999</v>
      </c>
      <c r="M387" s="110">
        <v>52.708359999999999</v>
      </c>
    </row>
    <row r="388" spans="1:13" ht="11.25" customHeight="1">
      <c r="C388" s="103" t="s">
        <v>171</v>
      </c>
      <c r="F388" s="123">
        <v>96</v>
      </c>
      <c r="G388" s="123">
        <v>96</v>
      </c>
      <c r="H388" s="123">
        <v>96</v>
      </c>
      <c r="I388" s="123">
        <v>96</v>
      </c>
      <c r="J388" s="123">
        <v>96</v>
      </c>
      <c r="K388" s="123">
        <v>96</v>
      </c>
      <c r="L388" s="123">
        <v>96</v>
      </c>
      <c r="M388" s="123">
        <v>96</v>
      </c>
    </row>
    <row r="389" spans="1:13" ht="11.25" customHeight="1">
      <c r="A389" s="116" t="s">
        <v>444</v>
      </c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</row>
    <row r="390" spans="1:13" ht="11.25" customHeight="1">
      <c r="A390" s="117" t="s">
        <v>445</v>
      </c>
      <c r="B390" s="117"/>
      <c r="C390" s="118" t="s">
        <v>457</v>
      </c>
      <c r="D390" s="119" t="s">
        <v>179</v>
      </c>
      <c r="E390" s="117">
        <v>0.9869638588001679</v>
      </c>
      <c r="F390" s="117">
        <v>29.517779999999998</v>
      </c>
      <c r="G390" s="117">
        <v>31.517779999999998</v>
      </c>
      <c r="H390" s="117">
        <v>31.517779999999998</v>
      </c>
      <c r="I390" s="117">
        <v>31.517779999999998</v>
      </c>
      <c r="J390" s="117">
        <v>31.517779999999998</v>
      </c>
      <c r="K390" s="117">
        <v>31.517779999999998</v>
      </c>
      <c r="L390" s="117">
        <v>31.517779999999998</v>
      </c>
      <c r="M390" s="117">
        <v>31.517779999999998</v>
      </c>
    </row>
    <row r="391" spans="1:13" ht="11.25" customHeight="1">
      <c r="A391" s="174">
        <v>2018</v>
      </c>
      <c r="B391" s="174"/>
      <c r="C391" s="174" t="s">
        <v>447</v>
      </c>
      <c r="D391" s="174"/>
      <c r="E391" s="174"/>
    </row>
    <row r="393" spans="1:13" ht="11.25" customHeight="1">
      <c r="A393" s="116" t="s">
        <v>450</v>
      </c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</row>
    <row r="394" spans="1:13" ht="11.25" customHeight="1">
      <c r="A394" s="117" t="s">
        <v>451</v>
      </c>
      <c r="B394" s="117"/>
      <c r="C394" s="118" t="s">
        <v>452</v>
      </c>
      <c r="D394" s="119" t="s">
        <v>179</v>
      </c>
      <c r="E394" s="117">
        <v>0.99235065887877938</v>
      </c>
      <c r="F394" s="117">
        <v>13.96658</v>
      </c>
      <c r="G394" s="117">
        <v>13.96658</v>
      </c>
      <c r="H394" s="117">
        <v>13.96658</v>
      </c>
      <c r="I394" s="117">
        <v>13.96658</v>
      </c>
      <c r="J394" s="117">
        <v>13.96658</v>
      </c>
      <c r="K394" s="117">
        <v>13.96658</v>
      </c>
      <c r="L394" s="117">
        <v>13.96658</v>
      </c>
      <c r="M394" s="117">
        <v>13.96658</v>
      </c>
    </row>
    <row r="396" spans="1:13" ht="11.25" customHeight="1">
      <c r="A396" s="117" t="s">
        <v>453</v>
      </c>
      <c r="B396" s="117"/>
      <c r="C396" s="118" t="s">
        <v>454</v>
      </c>
      <c r="D396" s="119" t="s">
        <v>176</v>
      </c>
      <c r="E396" s="117">
        <v>0.95453638830821075</v>
      </c>
      <c r="F396" s="117">
        <v>7.2240000000000002</v>
      </c>
      <c r="G396" s="117">
        <v>7.2240000000000002</v>
      </c>
      <c r="H396" s="117">
        <v>7.2240000000000002</v>
      </c>
      <c r="I396" s="117">
        <v>7.2240000000000002</v>
      </c>
      <c r="J396" s="117">
        <v>7.2240000000000002</v>
      </c>
      <c r="K396" s="117">
        <v>7.2240000000000002</v>
      </c>
      <c r="L396" s="117">
        <v>7.2240000000000002</v>
      </c>
      <c r="M396" s="117">
        <v>7.2240000000000002</v>
      </c>
    </row>
    <row r="398" spans="1:13" ht="30" customHeight="1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L398" s="120"/>
      <c r="M398" s="120"/>
    </row>
    <row r="399" spans="1:13" ht="11.25" customHeight="1">
      <c r="A399" s="110" t="s">
        <v>458</v>
      </c>
      <c r="B399" s="110"/>
      <c r="C399" s="111" t="s">
        <v>459</v>
      </c>
      <c r="D399" s="112" t="s">
        <v>2</v>
      </c>
      <c r="E399" s="110">
        <v>0.99525827059004013</v>
      </c>
      <c r="F399" s="110">
        <v>12.34</v>
      </c>
      <c r="G399" s="110">
        <v>12.34</v>
      </c>
      <c r="H399" s="110">
        <v>12.34</v>
      </c>
      <c r="I399" s="110">
        <v>12.34</v>
      </c>
      <c r="J399" s="110">
        <v>12.34</v>
      </c>
      <c r="K399" s="110">
        <v>12.34</v>
      </c>
      <c r="L399" s="110">
        <v>12.34</v>
      </c>
      <c r="M399" s="110">
        <v>12.34</v>
      </c>
    </row>
    <row r="400" spans="1:13" ht="11.25" customHeight="1">
      <c r="C400" s="103" t="s">
        <v>171</v>
      </c>
      <c r="F400" s="123">
        <v>12.5</v>
      </c>
      <c r="G400" s="123">
        <v>12.5</v>
      </c>
      <c r="H400" s="123">
        <v>12.5</v>
      </c>
      <c r="I400" s="123">
        <v>12.5</v>
      </c>
      <c r="J400" s="123">
        <v>12.5</v>
      </c>
      <c r="K400" s="123">
        <v>12.5</v>
      </c>
      <c r="L400" s="123">
        <v>12.5</v>
      </c>
      <c r="M400" s="123">
        <v>12.5</v>
      </c>
    </row>
    <row r="401" spans="1:13" ht="11.25" customHeight="1">
      <c r="A401" s="116" t="s">
        <v>460</v>
      </c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</row>
    <row r="402" spans="1:13" ht="11.25" customHeight="1">
      <c r="A402" s="117" t="s">
        <v>461</v>
      </c>
      <c r="B402" s="117"/>
      <c r="C402" s="118" t="s">
        <v>462</v>
      </c>
      <c r="D402" s="119" t="s">
        <v>179</v>
      </c>
      <c r="E402" s="117">
        <v>0.99059540247128341</v>
      </c>
      <c r="F402" s="117">
        <v>8.9920000000000009</v>
      </c>
      <c r="G402" s="117">
        <v>8.9920000000000009</v>
      </c>
      <c r="H402" s="117">
        <v>8.9920000000000009</v>
      </c>
      <c r="I402" s="117">
        <v>8.9920000000000009</v>
      </c>
      <c r="J402" s="117">
        <v>8.9920000000000009</v>
      </c>
      <c r="K402" s="117">
        <v>8.9920000000000009</v>
      </c>
      <c r="L402" s="117">
        <v>8.9920000000000009</v>
      </c>
      <c r="M402" s="117">
        <v>8.9920000000000009</v>
      </c>
    </row>
    <row r="404" spans="1:13" ht="11.25" customHeight="1">
      <c r="A404" s="116" t="s">
        <v>463</v>
      </c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</row>
    <row r="405" spans="1:13" ht="11.25" customHeight="1">
      <c r="A405" s="117" t="s">
        <v>464</v>
      </c>
      <c r="B405" s="117"/>
      <c r="C405" s="118" t="s">
        <v>465</v>
      </c>
      <c r="D405" s="119" t="s">
        <v>179</v>
      </c>
      <c r="E405" s="117">
        <v>0.99994219486107494</v>
      </c>
      <c r="F405" s="117">
        <v>3.3479999999999999</v>
      </c>
      <c r="G405" s="117">
        <v>3.3479999999999999</v>
      </c>
      <c r="H405" s="117">
        <v>3.3479999999999999</v>
      </c>
      <c r="I405" s="117">
        <v>3.3479999999999999</v>
      </c>
      <c r="J405" s="117">
        <v>3.3479999999999999</v>
      </c>
      <c r="K405" s="117">
        <v>3.3479999999999999</v>
      </c>
      <c r="L405" s="117">
        <v>3.3479999999999999</v>
      </c>
      <c r="M405" s="117">
        <v>3.3479999999999999</v>
      </c>
    </row>
    <row r="407" spans="1:13" ht="30" customHeight="1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L407" s="120"/>
      <c r="M407" s="120"/>
    </row>
    <row r="408" spans="1:13" ht="11.25" customHeight="1">
      <c r="A408" s="110" t="s">
        <v>466</v>
      </c>
      <c r="B408" s="110"/>
      <c r="C408" s="111" t="s">
        <v>467</v>
      </c>
      <c r="D408" s="112" t="s">
        <v>2</v>
      </c>
      <c r="E408" s="110">
        <v>0.99998713630073044</v>
      </c>
      <c r="F408" s="110">
        <v>36.724800000000002</v>
      </c>
      <c r="G408" s="110">
        <v>36.724800000000002</v>
      </c>
      <c r="H408" s="110">
        <v>36.724800000000002</v>
      </c>
      <c r="I408" s="110">
        <v>36.724800000000002</v>
      </c>
      <c r="J408" s="110">
        <v>36.724800000000002</v>
      </c>
      <c r="K408" s="110">
        <v>36.724800000000002</v>
      </c>
      <c r="L408" s="110">
        <v>36.724800000000002</v>
      </c>
      <c r="M408" s="110">
        <v>36.724800000000002</v>
      </c>
    </row>
    <row r="409" spans="1:13" ht="11.25" customHeight="1">
      <c r="C409" s="103" t="s">
        <v>171</v>
      </c>
      <c r="F409" s="123">
        <v>48</v>
      </c>
      <c r="G409" s="123">
        <v>48</v>
      </c>
      <c r="H409" s="123">
        <v>48</v>
      </c>
      <c r="I409" s="123">
        <v>48</v>
      </c>
      <c r="J409" s="123">
        <v>48</v>
      </c>
      <c r="K409" s="123">
        <v>48</v>
      </c>
      <c r="L409" s="123">
        <v>48</v>
      </c>
      <c r="M409" s="123">
        <v>48</v>
      </c>
    </row>
    <row r="410" spans="1:13" ht="11.25" customHeight="1">
      <c r="A410" s="116" t="s">
        <v>468</v>
      </c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</row>
    <row r="411" spans="1:13" ht="11.25" customHeight="1">
      <c r="A411" s="117" t="s">
        <v>469</v>
      </c>
      <c r="B411" s="117"/>
      <c r="C411" s="118" t="s">
        <v>470</v>
      </c>
      <c r="D411" s="119" t="s">
        <v>179</v>
      </c>
      <c r="E411" s="117">
        <v>0.99998713262088756</v>
      </c>
      <c r="F411" s="117">
        <v>28.8248</v>
      </c>
      <c r="G411" s="117">
        <v>28.8248</v>
      </c>
      <c r="H411" s="117">
        <v>28.8248</v>
      </c>
      <c r="I411" s="117">
        <v>28.8248</v>
      </c>
      <c r="J411" s="117">
        <v>28.8248</v>
      </c>
      <c r="K411" s="117">
        <v>28.8248</v>
      </c>
      <c r="L411" s="117">
        <v>28.8248</v>
      </c>
      <c r="M411" s="117">
        <v>28.8248</v>
      </c>
    </row>
    <row r="413" spans="1:13" ht="11.25" customHeight="1">
      <c r="A413" s="117" t="s">
        <v>471</v>
      </c>
      <c r="B413" s="117"/>
      <c r="C413" s="118" t="s">
        <v>472</v>
      </c>
      <c r="D413" s="119" t="s">
        <v>176</v>
      </c>
      <c r="E413" s="117"/>
      <c r="F413" s="117">
        <v>0</v>
      </c>
      <c r="G413" s="117">
        <v>0</v>
      </c>
      <c r="H413" s="117">
        <v>0</v>
      </c>
      <c r="I413" s="117">
        <v>0</v>
      </c>
      <c r="J413" s="117">
        <v>0</v>
      </c>
      <c r="K413" s="117">
        <v>0</v>
      </c>
      <c r="L413" s="117">
        <v>0</v>
      </c>
      <c r="M413" s="117">
        <v>0</v>
      </c>
    </row>
    <row r="415" spans="1:13" ht="11.25" customHeight="1">
      <c r="A415" s="117" t="s">
        <v>473</v>
      </c>
      <c r="B415" s="117"/>
      <c r="C415" s="118" t="s">
        <v>474</v>
      </c>
      <c r="D415" s="119" t="s">
        <v>179</v>
      </c>
      <c r="E415" s="117">
        <v>0.99998714972294311</v>
      </c>
      <c r="F415" s="117">
        <v>7.9</v>
      </c>
      <c r="G415" s="117">
        <v>7.9</v>
      </c>
      <c r="H415" s="117">
        <v>7.9</v>
      </c>
      <c r="I415" s="117">
        <v>7.9</v>
      </c>
      <c r="J415" s="117">
        <v>7.9</v>
      </c>
      <c r="K415" s="117">
        <v>7.9</v>
      </c>
      <c r="L415" s="117">
        <v>7.9</v>
      </c>
      <c r="M415" s="117">
        <v>7.9</v>
      </c>
    </row>
    <row r="417" spans="1:13" ht="30" customHeight="1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L417" s="120"/>
      <c r="M417" s="120"/>
    </row>
    <row r="418" spans="1:13" ht="11.25" customHeight="1">
      <c r="A418" s="110" t="s">
        <v>475</v>
      </c>
      <c r="B418" s="110"/>
      <c r="C418" s="111" t="s">
        <v>476</v>
      </c>
      <c r="D418" s="112" t="s">
        <v>2</v>
      </c>
      <c r="E418" s="110">
        <v>0.99904829545824181</v>
      </c>
      <c r="F418" s="110">
        <v>54.099812000000007</v>
      </c>
      <c r="G418" s="110">
        <v>54.099812</v>
      </c>
      <c r="H418" s="110">
        <v>54.099812</v>
      </c>
      <c r="I418" s="110">
        <v>54.099812</v>
      </c>
      <c r="J418" s="110">
        <v>54.099812</v>
      </c>
      <c r="K418" s="110">
        <v>54.099812</v>
      </c>
      <c r="L418" s="110">
        <v>54.099812</v>
      </c>
      <c r="M418" s="110">
        <v>54.099812</v>
      </c>
    </row>
    <row r="419" spans="1:13" ht="11.25" customHeight="1">
      <c r="C419" s="103" t="s">
        <v>171</v>
      </c>
      <c r="F419" s="123">
        <v>76</v>
      </c>
      <c r="G419" s="123">
        <v>76</v>
      </c>
      <c r="H419" s="123">
        <v>76</v>
      </c>
      <c r="I419" s="123">
        <v>76</v>
      </c>
      <c r="J419" s="123">
        <v>76</v>
      </c>
      <c r="K419" s="123">
        <v>76</v>
      </c>
      <c r="L419" s="123">
        <v>76</v>
      </c>
      <c r="M419" s="123">
        <v>76</v>
      </c>
    </row>
    <row r="420" spans="1:13" ht="11.25" customHeight="1">
      <c r="A420" s="116" t="s">
        <v>477</v>
      </c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</row>
    <row r="421" spans="1:13" ht="11.25" customHeight="1">
      <c r="A421" s="117" t="s">
        <v>478</v>
      </c>
      <c r="B421" s="117"/>
      <c r="C421" s="118" t="s">
        <v>479</v>
      </c>
      <c r="D421" s="119" t="s">
        <v>179</v>
      </c>
      <c r="E421" s="117">
        <v>0.99976192802352215</v>
      </c>
      <c r="F421" s="117">
        <v>36.303404</v>
      </c>
      <c r="G421" s="117">
        <v>36.303404</v>
      </c>
      <c r="H421" s="117">
        <v>36.303404</v>
      </c>
      <c r="I421" s="117">
        <v>36.303404</v>
      </c>
      <c r="J421" s="117">
        <v>36.303404</v>
      </c>
      <c r="K421" s="117">
        <v>36.303404</v>
      </c>
      <c r="L421" s="117">
        <v>36.303404</v>
      </c>
      <c r="M421" s="117">
        <v>36.303404</v>
      </c>
    </row>
    <row r="423" spans="1:13" ht="11.25" customHeight="1">
      <c r="A423" s="117" t="s">
        <v>480</v>
      </c>
      <c r="B423" s="117"/>
      <c r="C423" s="118" t="s">
        <v>481</v>
      </c>
      <c r="D423" s="119" t="s">
        <v>179</v>
      </c>
      <c r="E423" s="117">
        <v>0.99613289910997305</v>
      </c>
      <c r="F423" s="117">
        <v>17.796408</v>
      </c>
      <c r="G423" s="117">
        <v>17.796408</v>
      </c>
      <c r="H423" s="117">
        <v>17.796408</v>
      </c>
      <c r="I423" s="117">
        <v>17.796408</v>
      </c>
      <c r="J423" s="117">
        <v>17.796408</v>
      </c>
      <c r="K423" s="117">
        <v>17.796408</v>
      </c>
      <c r="L423" s="117">
        <v>17.796408</v>
      </c>
      <c r="M423" s="117">
        <v>17.796408</v>
      </c>
    </row>
    <row r="425" spans="1:13" ht="30" customHeight="1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L425" s="120"/>
      <c r="M425" s="120"/>
    </row>
    <row r="426" spans="1:13" ht="11.25" customHeight="1">
      <c r="A426" s="110" t="s">
        <v>482</v>
      </c>
      <c r="B426" s="110"/>
      <c r="C426" s="111" t="s">
        <v>483</v>
      </c>
      <c r="D426" s="112" t="s">
        <v>2</v>
      </c>
      <c r="E426" s="110">
        <v>0.99997253281702292</v>
      </c>
      <c r="F426" s="110">
        <v>25.102926</v>
      </c>
      <c r="G426" s="110">
        <v>25.102926</v>
      </c>
      <c r="H426" s="110">
        <v>25.102926</v>
      </c>
      <c r="I426" s="110">
        <v>25.102926</v>
      </c>
      <c r="J426" s="110">
        <v>25.102926</v>
      </c>
      <c r="K426" s="110">
        <v>25.102926</v>
      </c>
      <c r="L426" s="110">
        <v>25.102926</v>
      </c>
      <c r="M426" s="110">
        <v>25.102926</v>
      </c>
    </row>
    <row r="427" spans="1:13" ht="11.25" customHeight="1">
      <c r="C427" s="103" t="s">
        <v>171</v>
      </c>
      <c r="F427" s="123">
        <v>48</v>
      </c>
      <c r="G427" s="123">
        <v>48</v>
      </c>
      <c r="H427" s="123">
        <v>48</v>
      </c>
      <c r="I427" s="123">
        <v>48</v>
      </c>
      <c r="J427" s="123">
        <v>48</v>
      </c>
      <c r="K427" s="123">
        <v>48</v>
      </c>
      <c r="L427" s="123">
        <v>48</v>
      </c>
      <c r="M427" s="123">
        <v>48</v>
      </c>
    </row>
    <row r="428" spans="1:13" ht="11.25" customHeight="1">
      <c r="A428" s="116" t="s">
        <v>484</v>
      </c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</row>
    <row r="429" spans="1:13" ht="11.25" customHeight="1">
      <c r="A429" s="117" t="s">
        <v>485</v>
      </c>
      <c r="B429" s="117"/>
      <c r="C429" s="118" t="s">
        <v>486</v>
      </c>
      <c r="D429" s="119" t="s">
        <v>179</v>
      </c>
      <c r="E429" s="117">
        <v>0.99997253281702292</v>
      </c>
      <c r="F429" s="117">
        <v>25.102926</v>
      </c>
      <c r="G429" s="117">
        <v>25.102926</v>
      </c>
      <c r="H429" s="117">
        <v>25.102926</v>
      </c>
      <c r="I429" s="117">
        <v>25.102926</v>
      </c>
      <c r="J429" s="117">
        <v>25.102926</v>
      </c>
      <c r="K429" s="117">
        <v>25.102926</v>
      </c>
      <c r="L429" s="117">
        <v>25.102926</v>
      </c>
      <c r="M429" s="117">
        <v>25.102926</v>
      </c>
    </row>
    <row r="431" spans="1:13" ht="30" customHeight="1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L431" s="120"/>
      <c r="M431" s="120"/>
    </row>
    <row r="432" spans="1:13" ht="11.25" customHeight="1">
      <c r="A432" s="110" t="s">
        <v>487</v>
      </c>
      <c r="B432" s="110"/>
      <c r="C432" s="111" t="s">
        <v>488</v>
      </c>
      <c r="D432" s="112" t="s">
        <v>2</v>
      </c>
      <c r="E432" s="110">
        <v>0.99693659278211677</v>
      </c>
      <c r="F432" s="110">
        <v>34.217432000000002</v>
      </c>
      <c r="G432" s="110">
        <v>34.217432000000002</v>
      </c>
      <c r="H432" s="110">
        <v>34.217432000000002</v>
      </c>
      <c r="I432" s="110">
        <v>34.217432000000002</v>
      </c>
      <c r="J432" s="110">
        <v>34.217432000000002</v>
      </c>
      <c r="K432" s="110">
        <v>34.217432000000002</v>
      </c>
      <c r="L432" s="110">
        <v>34.217432000000002</v>
      </c>
      <c r="M432" s="110">
        <v>34.217432000000002</v>
      </c>
    </row>
    <row r="433" spans="1:13" ht="11.25" customHeight="1">
      <c r="C433" s="103" t="s">
        <v>171</v>
      </c>
      <c r="F433" s="123">
        <v>48</v>
      </c>
      <c r="G433" s="123">
        <v>48</v>
      </c>
      <c r="H433" s="123">
        <v>48</v>
      </c>
      <c r="I433" s="123">
        <v>48</v>
      </c>
      <c r="J433" s="123">
        <v>48</v>
      </c>
      <c r="K433" s="123">
        <v>48</v>
      </c>
      <c r="L433" s="123">
        <v>48</v>
      </c>
      <c r="M433" s="123">
        <v>48</v>
      </c>
    </row>
    <row r="434" spans="1:13" ht="11.25" customHeight="1">
      <c r="A434" s="116" t="s">
        <v>489</v>
      </c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</row>
    <row r="435" spans="1:13" ht="11.25" customHeight="1">
      <c r="A435" s="117" t="s">
        <v>490</v>
      </c>
      <c r="B435" s="117"/>
      <c r="C435" s="118" t="s">
        <v>491</v>
      </c>
      <c r="D435" s="119" t="s">
        <v>179</v>
      </c>
      <c r="E435" s="117">
        <v>0.9969441800535318</v>
      </c>
      <c r="F435" s="117">
        <v>7.64</v>
      </c>
      <c r="G435" s="117">
        <v>7.64</v>
      </c>
      <c r="H435" s="117">
        <v>7.64</v>
      </c>
      <c r="I435" s="117">
        <v>7.64</v>
      </c>
      <c r="J435" s="117">
        <v>7.64</v>
      </c>
      <c r="K435" s="117">
        <v>7.64</v>
      </c>
      <c r="L435" s="117">
        <v>7.64</v>
      </c>
      <c r="M435" s="117">
        <v>7.64</v>
      </c>
    </row>
    <row r="437" spans="1:13" ht="11.25" customHeight="1">
      <c r="A437" s="117" t="s">
        <v>492</v>
      </c>
      <c r="B437" s="117"/>
      <c r="C437" s="118" t="s">
        <v>493</v>
      </c>
      <c r="D437" s="119" t="s">
        <v>179</v>
      </c>
      <c r="E437" s="117">
        <v>0.99693441001362904</v>
      </c>
      <c r="F437" s="117">
        <v>26.577432000000002</v>
      </c>
      <c r="G437" s="117">
        <v>26.577432000000002</v>
      </c>
      <c r="H437" s="117">
        <v>26.577432000000002</v>
      </c>
      <c r="I437" s="117">
        <v>26.577432000000002</v>
      </c>
      <c r="J437" s="117">
        <v>26.577432000000002</v>
      </c>
      <c r="K437" s="117">
        <v>26.577432000000002</v>
      </c>
      <c r="L437" s="117">
        <v>26.577432000000002</v>
      </c>
      <c r="M437" s="117">
        <v>26.577432000000002</v>
      </c>
    </row>
    <row r="439" spans="1:13" ht="11.25" customHeight="1">
      <c r="B439" s="125" t="s">
        <v>261</v>
      </c>
    </row>
    <row r="440" spans="1:13" ht="11.25" customHeight="1">
      <c r="A440" s="174">
        <v>2019</v>
      </c>
      <c r="B440" s="174"/>
      <c r="C440" s="174" t="s">
        <v>494</v>
      </c>
      <c r="D440" s="174"/>
      <c r="E440" s="174"/>
    </row>
    <row r="441" spans="1:13" ht="11.25" customHeight="1">
      <c r="A441" s="174">
        <v>2020</v>
      </c>
      <c r="B441" s="174"/>
      <c r="C441" s="174" t="s">
        <v>494</v>
      </c>
      <c r="D441" s="174"/>
      <c r="E441" s="174"/>
    </row>
    <row r="443" spans="1:13" ht="30" customHeight="1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L443" s="120"/>
      <c r="M443" s="120"/>
    </row>
    <row r="444" spans="1:13" ht="11.25" customHeight="1">
      <c r="A444" s="110" t="s">
        <v>495</v>
      </c>
      <c r="B444" s="110"/>
      <c r="C444" s="111" t="s">
        <v>496</v>
      </c>
      <c r="D444" s="112" t="s">
        <v>2</v>
      </c>
      <c r="E444" s="110">
        <v>0.99917238415594267</v>
      </c>
      <c r="F444" s="110">
        <v>5.7480000000000002</v>
      </c>
      <c r="G444" s="110">
        <v>6.7480000000000002</v>
      </c>
      <c r="H444" s="110">
        <v>10.748000000000001</v>
      </c>
      <c r="I444" s="110">
        <v>10.748000000000001</v>
      </c>
      <c r="J444" s="110">
        <v>10.748000000000001</v>
      </c>
      <c r="K444" s="110">
        <v>10.748000000000001</v>
      </c>
      <c r="L444" s="110">
        <v>10.748000000000001</v>
      </c>
      <c r="M444" s="110">
        <v>10.748000000000001</v>
      </c>
    </row>
    <row r="445" spans="1:13" ht="11.25" customHeight="1">
      <c r="C445" s="103" t="s">
        <v>171</v>
      </c>
      <c r="F445" s="123">
        <v>7</v>
      </c>
      <c r="G445" s="123">
        <v>7</v>
      </c>
      <c r="H445" s="123">
        <v>7</v>
      </c>
      <c r="I445" s="123">
        <v>7</v>
      </c>
      <c r="J445" s="123">
        <v>7</v>
      </c>
      <c r="K445" s="123">
        <v>7</v>
      </c>
      <c r="L445" s="123">
        <v>7</v>
      </c>
      <c r="M445" s="123">
        <v>7</v>
      </c>
    </row>
    <row r="446" spans="1:13" ht="11.25" customHeight="1">
      <c r="A446" s="116" t="s">
        <v>497</v>
      </c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</row>
    <row r="447" spans="1:13" ht="11.25" customHeight="1">
      <c r="A447" s="117" t="s">
        <v>498</v>
      </c>
      <c r="B447" s="117"/>
      <c r="C447" s="118" t="s">
        <v>499</v>
      </c>
      <c r="D447" s="119" t="s">
        <v>179</v>
      </c>
      <c r="E447" s="117">
        <v>0.99917238415594267</v>
      </c>
      <c r="F447" s="117">
        <v>5.7480000000000002</v>
      </c>
      <c r="G447" s="117">
        <v>6.7480000000000002</v>
      </c>
      <c r="H447" s="117">
        <v>10.748000000000001</v>
      </c>
      <c r="I447" s="117">
        <v>10.748000000000001</v>
      </c>
      <c r="J447" s="117">
        <v>10.748000000000001</v>
      </c>
      <c r="K447" s="117">
        <v>10.748000000000001</v>
      </c>
      <c r="L447" s="117">
        <v>10.748000000000001</v>
      </c>
      <c r="M447" s="117">
        <v>10.748000000000001</v>
      </c>
    </row>
    <row r="448" spans="1:13" ht="11.25" customHeight="1">
      <c r="A448" s="174">
        <v>2018</v>
      </c>
      <c r="B448" s="174"/>
      <c r="C448" s="174" t="s">
        <v>500</v>
      </c>
      <c r="D448" s="174"/>
      <c r="E448" s="174"/>
    </row>
    <row r="449" spans="1:13" ht="11.25" customHeight="1">
      <c r="A449" s="174">
        <v>2019</v>
      </c>
      <c r="B449" s="174"/>
      <c r="C449" s="174" t="s">
        <v>501</v>
      </c>
      <c r="D449" s="174"/>
      <c r="E449" s="174"/>
    </row>
    <row r="451" spans="1:13" ht="30" customHeight="1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L451" s="120"/>
      <c r="M451" s="120"/>
    </row>
    <row r="452" spans="1:13" ht="11.25" customHeight="1">
      <c r="A452" s="110" t="s">
        <v>502</v>
      </c>
      <c r="B452" s="110"/>
      <c r="C452" s="111" t="s">
        <v>503</v>
      </c>
      <c r="D452" s="112" t="s">
        <v>2</v>
      </c>
      <c r="E452" s="110">
        <v>0.9835119709363348</v>
      </c>
      <c r="F452" s="110">
        <v>23.441818999999999</v>
      </c>
      <c r="G452" s="110">
        <v>23.441818999999999</v>
      </c>
      <c r="H452" s="110">
        <v>23.441818999999999</v>
      </c>
      <c r="I452" s="110">
        <v>23.441818999999999</v>
      </c>
      <c r="J452" s="110">
        <v>23.441818999999999</v>
      </c>
      <c r="K452" s="110">
        <v>23.441818999999999</v>
      </c>
      <c r="L452" s="110">
        <v>23.441818999999999</v>
      </c>
      <c r="M452" s="110">
        <v>23.441818999999999</v>
      </c>
    </row>
    <row r="453" spans="1:13" ht="11.25" customHeight="1">
      <c r="C453" s="103" t="s">
        <v>171</v>
      </c>
      <c r="F453" s="123">
        <v>10</v>
      </c>
      <c r="G453" s="123">
        <v>10</v>
      </c>
      <c r="H453" s="123">
        <v>10</v>
      </c>
      <c r="I453" s="123">
        <v>10</v>
      </c>
      <c r="J453" s="123">
        <v>10</v>
      </c>
      <c r="K453" s="123">
        <v>10</v>
      </c>
      <c r="L453" s="123">
        <v>10</v>
      </c>
      <c r="M453" s="123">
        <v>10</v>
      </c>
    </row>
    <row r="454" spans="1:13" ht="11.25" customHeight="1">
      <c r="A454" s="116" t="s">
        <v>504</v>
      </c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</row>
    <row r="455" spans="1:13" ht="11.25" customHeight="1">
      <c r="A455" s="117" t="s">
        <v>505</v>
      </c>
      <c r="B455" s="117"/>
      <c r="C455" s="118" t="s">
        <v>506</v>
      </c>
      <c r="D455" s="119" t="s">
        <v>176</v>
      </c>
      <c r="E455" s="117">
        <v>0.98667213428284739</v>
      </c>
      <c r="F455" s="117">
        <v>23.441818999999999</v>
      </c>
      <c r="G455" s="117">
        <v>23.441818999999999</v>
      </c>
      <c r="H455" s="117">
        <v>23.441818999999999</v>
      </c>
      <c r="I455" s="117">
        <v>23.441818999999999</v>
      </c>
      <c r="J455" s="117">
        <v>23.441818999999999</v>
      </c>
      <c r="K455" s="117">
        <v>23.441818999999999</v>
      </c>
      <c r="L455" s="117">
        <v>23.441818999999999</v>
      </c>
      <c r="M455" s="117">
        <v>23.441818999999999</v>
      </c>
    </row>
    <row r="457" spans="1:13" ht="30" customHeight="1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</row>
    <row r="458" spans="1:13" ht="11.25" customHeight="1">
      <c r="A458" s="110" t="s">
        <v>507</v>
      </c>
      <c r="B458" s="110"/>
      <c r="C458" s="111" t="s">
        <v>508</v>
      </c>
      <c r="D458" s="112" t="s">
        <v>2</v>
      </c>
      <c r="E458" s="110">
        <v>0.99853800645365309</v>
      </c>
      <c r="F458" s="110">
        <v>22.970528000000005</v>
      </c>
      <c r="G458" s="110">
        <v>22.970528000000005</v>
      </c>
      <c r="H458" s="110">
        <v>22.970528000000005</v>
      </c>
      <c r="I458" s="110">
        <v>22.970528000000005</v>
      </c>
      <c r="J458" s="110">
        <v>22.970528000000005</v>
      </c>
      <c r="K458" s="110">
        <v>22.970528000000005</v>
      </c>
      <c r="L458" s="110">
        <v>22.970528000000005</v>
      </c>
      <c r="M458" s="110">
        <v>22.970528000000005</v>
      </c>
    </row>
    <row r="459" spans="1:13" ht="11.25" customHeight="1">
      <c r="C459" s="103" t="s">
        <v>171</v>
      </c>
      <c r="F459" s="123">
        <v>40</v>
      </c>
      <c r="G459" s="123">
        <v>40</v>
      </c>
      <c r="H459" s="123">
        <v>40</v>
      </c>
      <c r="I459" s="123">
        <v>40</v>
      </c>
      <c r="J459" s="123">
        <v>40</v>
      </c>
      <c r="K459" s="123">
        <v>40</v>
      </c>
      <c r="L459" s="123">
        <v>40</v>
      </c>
      <c r="M459" s="123">
        <v>40</v>
      </c>
    </row>
    <row r="460" spans="1:13" ht="11.25" customHeight="1">
      <c r="A460" s="116" t="s">
        <v>509</v>
      </c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</row>
    <row r="461" spans="1:13" ht="11.25" customHeight="1">
      <c r="A461" s="117" t="s">
        <v>510</v>
      </c>
      <c r="B461" s="117"/>
      <c r="C461" s="118" t="s">
        <v>511</v>
      </c>
      <c r="D461" s="119" t="s">
        <v>179</v>
      </c>
      <c r="E461" s="117">
        <v>0.99853800645365309</v>
      </c>
      <c r="F461" s="117">
        <v>22.970528000000005</v>
      </c>
      <c r="G461" s="117">
        <v>22.970528000000005</v>
      </c>
      <c r="H461" s="117">
        <v>22.970528000000005</v>
      </c>
      <c r="I461" s="117">
        <v>22.970528000000005</v>
      </c>
      <c r="J461" s="117">
        <v>22.970528000000005</v>
      </c>
      <c r="K461" s="117">
        <v>22.970528000000005</v>
      </c>
      <c r="L461" s="117">
        <v>22.970528000000005</v>
      </c>
      <c r="M461" s="117">
        <v>22.970528000000005</v>
      </c>
    </row>
    <row r="463" spans="1:13" ht="30" customHeight="1">
      <c r="A463" s="120"/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</row>
    <row r="464" spans="1:13" ht="11.25" customHeight="1">
      <c r="A464" s="110" t="s">
        <v>512</v>
      </c>
      <c r="B464" s="110"/>
      <c r="C464" s="111" t="s">
        <v>513</v>
      </c>
      <c r="D464" s="112" t="s">
        <v>2</v>
      </c>
      <c r="E464" s="110">
        <v>0.98926873816188787</v>
      </c>
      <c r="F464" s="110">
        <v>19.343547999999998</v>
      </c>
      <c r="G464" s="110">
        <v>19.343547999999998</v>
      </c>
      <c r="H464" s="110">
        <v>19.343547999999998</v>
      </c>
      <c r="I464" s="110">
        <v>19.343547999999998</v>
      </c>
      <c r="J464" s="110">
        <v>19.343547999999998</v>
      </c>
      <c r="K464" s="110">
        <v>19.343547999999998</v>
      </c>
      <c r="L464" s="110">
        <v>19.343547999999998</v>
      </c>
      <c r="M464" s="110">
        <v>19.343547999999998</v>
      </c>
    </row>
    <row r="465" spans="1:13" ht="11.25" customHeight="1">
      <c r="C465" s="103" t="s">
        <v>171</v>
      </c>
      <c r="F465" s="123">
        <v>48</v>
      </c>
      <c r="G465" s="123">
        <v>48</v>
      </c>
      <c r="H465" s="123">
        <v>48</v>
      </c>
      <c r="I465" s="123">
        <v>48</v>
      </c>
      <c r="J465" s="123">
        <v>48</v>
      </c>
      <c r="K465" s="123">
        <v>48</v>
      </c>
      <c r="L465" s="123">
        <v>48</v>
      </c>
      <c r="M465" s="123">
        <v>48</v>
      </c>
    </row>
    <row r="466" spans="1:13" ht="11.25" customHeight="1">
      <c r="A466" s="116" t="s">
        <v>514</v>
      </c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</row>
    <row r="467" spans="1:13" ht="11.25" customHeight="1">
      <c r="A467" s="117" t="s">
        <v>515</v>
      </c>
      <c r="B467" s="117"/>
      <c r="C467" s="118" t="s">
        <v>516</v>
      </c>
      <c r="D467" s="119" t="s">
        <v>517</v>
      </c>
      <c r="E467" s="117">
        <v>0.98926873816188787</v>
      </c>
      <c r="F467" s="117">
        <v>19.343547999999998</v>
      </c>
      <c r="G467" s="117">
        <v>19.343547999999998</v>
      </c>
      <c r="H467" s="117">
        <v>19.343547999999998</v>
      </c>
      <c r="I467" s="117">
        <v>19.343547999999998</v>
      </c>
      <c r="J467" s="117">
        <v>19.343547999999998</v>
      </c>
      <c r="K467" s="117">
        <v>19.343547999999998</v>
      </c>
      <c r="L467" s="117">
        <v>19.343547999999998</v>
      </c>
      <c r="M467" s="117">
        <v>19.343547999999998</v>
      </c>
    </row>
    <row r="469" spans="1:13" ht="30" customHeight="1">
      <c r="A469" s="120"/>
      <c r="B469" s="120"/>
      <c r="C469" s="120"/>
      <c r="D469" s="120"/>
      <c r="E469" s="120"/>
      <c r="F469" s="120"/>
      <c r="G469" s="120"/>
      <c r="H469" s="120"/>
      <c r="I469" s="120"/>
      <c r="J469" s="120"/>
      <c r="K469" s="120"/>
      <c r="L469" s="120"/>
      <c r="M469" s="120"/>
    </row>
    <row r="470" spans="1:13" ht="11.25" customHeight="1">
      <c r="A470" s="110" t="s">
        <v>518</v>
      </c>
      <c r="B470" s="110"/>
      <c r="C470" s="111" t="s">
        <v>519</v>
      </c>
      <c r="D470" s="112" t="s">
        <v>2</v>
      </c>
      <c r="E470" s="110">
        <v>0.97323983387300694</v>
      </c>
      <c r="F470" s="110">
        <v>63.343671000000001</v>
      </c>
      <c r="G470" s="110">
        <v>65.343671000000001</v>
      </c>
      <c r="H470" s="110">
        <v>65.343671000000001</v>
      </c>
      <c r="I470" s="110">
        <v>65.343671000000001</v>
      </c>
      <c r="J470" s="110">
        <v>65.343671000000001</v>
      </c>
      <c r="K470" s="110">
        <v>65.343671000000001</v>
      </c>
      <c r="L470" s="110">
        <v>65.343671000000001</v>
      </c>
      <c r="M470" s="110">
        <v>65.343671000000001</v>
      </c>
    </row>
    <row r="471" spans="1:13" ht="11.25" customHeight="1">
      <c r="C471" s="103" t="s">
        <v>171</v>
      </c>
      <c r="F471" s="123">
        <v>96</v>
      </c>
      <c r="G471" s="123">
        <v>96</v>
      </c>
      <c r="H471" s="123">
        <v>96</v>
      </c>
      <c r="I471" s="123">
        <v>96</v>
      </c>
      <c r="J471" s="123">
        <v>96</v>
      </c>
      <c r="K471" s="123">
        <v>96</v>
      </c>
      <c r="L471" s="123">
        <v>96</v>
      </c>
      <c r="M471" s="123">
        <v>96</v>
      </c>
    </row>
    <row r="472" spans="1:13" ht="11.25" customHeight="1">
      <c r="A472" s="116" t="s">
        <v>520</v>
      </c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</row>
    <row r="473" spans="1:13" ht="11.25" customHeight="1">
      <c r="A473" s="117" t="s">
        <v>521</v>
      </c>
      <c r="B473" s="117"/>
      <c r="C473" s="118" t="s">
        <v>522</v>
      </c>
      <c r="D473" s="119" t="s">
        <v>179</v>
      </c>
      <c r="E473" s="117">
        <v>0.97323983387300694</v>
      </c>
      <c r="F473" s="117">
        <v>63.343671000000001</v>
      </c>
      <c r="G473" s="117">
        <v>65.343671000000001</v>
      </c>
      <c r="H473" s="117">
        <v>65.343671000000001</v>
      </c>
      <c r="I473" s="117">
        <v>65.343671000000001</v>
      </c>
      <c r="J473" s="117">
        <v>65.343671000000001</v>
      </c>
      <c r="K473" s="117">
        <v>65.343671000000001</v>
      </c>
      <c r="L473" s="117">
        <v>65.343671000000001</v>
      </c>
      <c r="M473" s="117">
        <v>65.343671000000001</v>
      </c>
    </row>
    <row r="474" spans="1:13" ht="11.25" customHeight="1">
      <c r="A474" s="174">
        <v>2018</v>
      </c>
      <c r="B474" s="174"/>
      <c r="C474" s="174" t="s">
        <v>523</v>
      </c>
      <c r="D474" s="174"/>
      <c r="E474" s="174"/>
    </row>
    <row r="476" spans="1:13" ht="11.25" customHeight="1">
      <c r="B476" s="125" t="s">
        <v>261</v>
      </c>
    </row>
    <row r="477" spans="1:13" ht="11.25" customHeight="1">
      <c r="A477" s="174">
        <v>2019</v>
      </c>
      <c r="B477" s="174"/>
      <c r="C477" s="174" t="s">
        <v>524</v>
      </c>
      <c r="D477" s="174"/>
      <c r="E477" s="174"/>
    </row>
    <row r="479" spans="1:13" ht="30" customHeight="1">
      <c r="A479" s="120"/>
      <c r="B479" s="120"/>
      <c r="C479" s="120"/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</row>
    <row r="480" spans="1:13" ht="11.25" customHeight="1">
      <c r="A480" s="110" t="s">
        <v>525</v>
      </c>
      <c r="B480" s="110"/>
      <c r="C480" s="111" t="s">
        <v>526</v>
      </c>
      <c r="D480" s="112" t="s">
        <v>2</v>
      </c>
      <c r="E480" s="110">
        <v>0.99438891317911227</v>
      </c>
      <c r="F480" s="110">
        <v>0.94</v>
      </c>
      <c r="G480" s="110">
        <v>0.94</v>
      </c>
      <c r="H480" s="110">
        <v>0.94</v>
      </c>
      <c r="I480" s="110">
        <v>0.94</v>
      </c>
      <c r="J480" s="110">
        <v>0.94</v>
      </c>
      <c r="K480" s="110">
        <v>0.94</v>
      </c>
      <c r="L480" s="110">
        <v>0.94</v>
      </c>
      <c r="M480" s="110">
        <v>0.94</v>
      </c>
    </row>
    <row r="481" spans="1:13" ht="11.25" customHeight="1">
      <c r="C481" s="103" t="s">
        <v>171</v>
      </c>
      <c r="F481" s="123">
        <v>3</v>
      </c>
      <c r="G481" s="123">
        <v>3</v>
      </c>
      <c r="H481" s="123">
        <v>3</v>
      </c>
      <c r="I481" s="123">
        <v>3</v>
      </c>
      <c r="J481" s="123">
        <v>3</v>
      </c>
      <c r="K481" s="123">
        <v>3</v>
      </c>
      <c r="L481" s="123">
        <v>3</v>
      </c>
      <c r="M481" s="123">
        <v>3</v>
      </c>
    </row>
    <row r="482" spans="1:13" ht="11.25" customHeight="1">
      <c r="A482" s="116" t="s">
        <v>527</v>
      </c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</row>
    <row r="483" spans="1:13" ht="11.25" customHeight="1">
      <c r="A483" s="117" t="s">
        <v>528</v>
      </c>
      <c r="B483" s="117"/>
      <c r="C483" s="118" t="s">
        <v>529</v>
      </c>
      <c r="D483" s="119" t="s">
        <v>176</v>
      </c>
      <c r="E483" s="117">
        <v>1</v>
      </c>
      <c r="F483" s="117">
        <v>0.76015200000000005</v>
      </c>
      <c r="G483" s="117">
        <v>0.76015200000000005</v>
      </c>
      <c r="H483" s="117">
        <v>0.76015200000000005</v>
      </c>
      <c r="I483" s="117">
        <v>0.76015200000000005</v>
      </c>
      <c r="J483" s="117">
        <v>0.76015200000000005</v>
      </c>
      <c r="K483" s="117">
        <v>0.76015200000000005</v>
      </c>
      <c r="L483" s="117">
        <v>0.76015200000000005</v>
      </c>
      <c r="M483" s="117">
        <v>0.76015200000000005</v>
      </c>
    </row>
    <row r="485" spans="1:13" ht="11.25" customHeight="1">
      <c r="A485" s="117" t="s">
        <v>530</v>
      </c>
      <c r="B485" s="117"/>
      <c r="C485" s="118" t="s">
        <v>531</v>
      </c>
      <c r="D485" s="119" t="s">
        <v>176</v>
      </c>
      <c r="E485" s="117">
        <v>0.87398300906423809</v>
      </c>
      <c r="F485" s="117">
        <v>0.17984800000000001</v>
      </c>
      <c r="G485" s="117">
        <v>0.17984800000000001</v>
      </c>
      <c r="H485" s="117">
        <v>0.17984800000000001</v>
      </c>
      <c r="I485" s="117">
        <v>0.17984800000000001</v>
      </c>
      <c r="J485" s="117">
        <v>0.17984800000000001</v>
      </c>
      <c r="K485" s="117">
        <v>0.17984800000000001</v>
      </c>
      <c r="L485" s="117">
        <v>0.17984800000000001</v>
      </c>
      <c r="M485" s="117">
        <v>0.17984800000000001</v>
      </c>
    </row>
    <row r="487" spans="1:13" ht="30" customHeight="1">
      <c r="A487" s="120"/>
      <c r="B487" s="120"/>
      <c r="C487" s="120"/>
      <c r="D487" s="120"/>
      <c r="E487" s="120"/>
      <c r="F487" s="120"/>
      <c r="G487" s="120"/>
      <c r="H487" s="120"/>
      <c r="I487" s="120"/>
      <c r="J487" s="120"/>
      <c r="K487" s="120"/>
      <c r="L487" s="120"/>
      <c r="M487" s="120"/>
    </row>
    <row r="488" spans="1:13" ht="11.25" customHeight="1">
      <c r="A488" s="110" t="s">
        <v>532</v>
      </c>
      <c r="B488" s="110"/>
      <c r="C488" s="111" t="s">
        <v>533</v>
      </c>
      <c r="D488" s="112" t="s">
        <v>2</v>
      </c>
      <c r="E488" s="110">
        <v>0.99734546134172242</v>
      </c>
      <c r="F488" s="110">
        <v>8.6783999999999999</v>
      </c>
      <c r="G488" s="110">
        <v>8.6783999999999999</v>
      </c>
      <c r="H488" s="110">
        <v>8.6783999999999999</v>
      </c>
      <c r="I488" s="110">
        <v>8.6783999999999999</v>
      </c>
      <c r="J488" s="110">
        <v>8.6783999999999999</v>
      </c>
      <c r="K488" s="110">
        <v>8.6783999999999999</v>
      </c>
      <c r="L488" s="110">
        <v>8.6783999999999999</v>
      </c>
      <c r="M488" s="110">
        <v>8.6783999999999999</v>
      </c>
    </row>
    <row r="489" spans="1:13" ht="11.25" customHeight="1">
      <c r="C489" s="103" t="s">
        <v>171</v>
      </c>
      <c r="F489" s="123">
        <v>12.5</v>
      </c>
      <c r="G489" s="123">
        <v>12.5</v>
      </c>
      <c r="H489" s="123">
        <v>12.5</v>
      </c>
      <c r="I489" s="123">
        <v>12.5</v>
      </c>
      <c r="J489" s="123">
        <v>12.5</v>
      </c>
      <c r="K489" s="123">
        <v>12.5</v>
      </c>
      <c r="L489" s="123">
        <v>12.5</v>
      </c>
      <c r="M489" s="123">
        <v>12.5</v>
      </c>
    </row>
    <row r="490" spans="1:13" ht="11.25" customHeight="1">
      <c r="A490" s="116" t="s">
        <v>534</v>
      </c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</row>
    <row r="491" spans="1:13" ht="11.25" customHeight="1">
      <c r="A491" s="117" t="s">
        <v>535</v>
      </c>
      <c r="B491" s="117"/>
      <c r="C491" s="118" t="s">
        <v>536</v>
      </c>
      <c r="D491" s="119" t="s">
        <v>179</v>
      </c>
      <c r="E491" s="117">
        <v>0.99512176468536384</v>
      </c>
      <c r="F491" s="117">
        <v>4.4543999999999997</v>
      </c>
      <c r="G491" s="117">
        <v>4.4543999999999997</v>
      </c>
      <c r="H491" s="117">
        <v>4.4543999999999997</v>
      </c>
      <c r="I491" s="117">
        <v>4.4543999999999997</v>
      </c>
      <c r="J491" s="117">
        <v>4.4543999999999997</v>
      </c>
      <c r="K491" s="117">
        <v>4.4543999999999997</v>
      </c>
      <c r="L491" s="117">
        <v>4.4543999999999997</v>
      </c>
      <c r="M491" s="117">
        <v>4.4543999999999997</v>
      </c>
    </row>
    <row r="493" spans="1:13" ht="11.25" customHeight="1">
      <c r="A493" s="116" t="s">
        <v>537</v>
      </c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</row>
    <row r="494" spans="1:13" ht="11.25" customHeight="1">
      <c r="A494" s="117" t="s">
        <v>538</v>
      </c>
      <c r="B494" s="117"/>
      <c r="C494" s="118" t="s">
        <v>539</v>
      </c>
      <c r="D494" s="119" t="s">
        <v>179</v>
      </c>
      <c r="E494" s="117">
        <v>0.96909717392294203</v>
      </c>
      <c r="F494" s="117">
        <v>4.2240000000000002</v>
      </c>
      <c r="G494" s="117">
        <v>4.2240000000000002</v>
      </c>
      <c r="H494" s="117">
        <v>4.2240000000000002</v>
      </c>
      <c r="I494" s="117">
        <v>4.2240000000000002</v>
      </c>
      <c r="J494" s="117">
        <v>4.2240000000000002</v>
      </c>
      <c r="K494" s="117">
        <v>4.2240000000000002</v>
      </c>
      <c r="L494" s="117">
        <v>4.2240000000000002</v>
      </c>
      <c r="M494" s="117">
        <v>4.2240000000000002</v>
      </c>
    </row>
    <row r="496" spans="1:13" ht="30" customHeight="1">
      <c r="A496" s="120"/>
      <c r="B496" s="120"/>
      <c r="C496" s="120"/>
      <c r="D496" s="120"/>
      <c r="E496" s="120"/>
      <c r="F496" s="120"/>
      <c r="G496" s="120"/>
      <c r="H496" s="120"/>
      <c r="I496" s="120"/>
      <c r="J496" s="120"/>
      <c r="K496" s="120"/>
      <c r="L496" s="120"/>
      <c r="M496" s="120"/>
    </row>
    <row r="497" spans="1:13" ht="11.25" customHeight="1">
      <c r="A497" s="110" t="s">
        <v>540</v>
      </c>
      <c r="B497" s="110"/>
      <c r="C497" s="111" t="s">
        <v>541</v>
      </c>
      <c r="D497" s="112" t="s">
        <v>2</v>
      </c>
      <c r="E497" s="110">
        <v>0.99769769194805769</v>
      </c>
      <c r="F497" s="110">
        <v>27.405396</v>
      </c>
      <c r="G497" s="110">
        <v>27.405396</v>
      </c>
      <c r="H497" s="110">
        <v>27.405396</v>
      </c>
      <c r="I497" s="110">
        <v>27.405396</v>
      </c>
      <c r="J497" s="110">
        <v>27.405396</v>
      </c>
      <c r="K497" s="110">
        <v>27.405396</v>
      </c>
      <c r="L497" s="110">
        <v>27.405396</v>
      </c>
      <c r="M497" s="110">
        <v>27.405396</v>
      </c>
    </row>
    <row r="498" spans="1:13" ht="11.25" customHeight="1">
      <c r="C498" s="103" t="s">
        <v>171</v>
      </c>
      <c r="F498" s="123">
        <v>48</v>
      </c>
      <c r="G498" s="123">
        <v>48</v>
      </c>
      <c r="H498" s="123">
        <v>48</v>
      </c>
      <c r="I498" s="123">
        <v>48</v>
      </c>
      <c r="J498" s="123">
        <v>48</v>
      </c>
      <c r="K498" s="123">
        <v>48</v>
      </c>
      <c r="L498" s="123">
        <v>48</v>
      </c>
      <c r="M498" s="123">
        <v>48</v>
      </c>
    </row>
    <row r="499" spans="1:13" ht="11.25" customHeight="1">
      <c r="A499" s="116" t="s">
        <v>542</v>
      </c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</row>
    <row r="500" spans="1:13" ht="11.25" customHeight="1">
      <c r="A500" s="117" t="s">
        <v>543</v>
      </c>
      <c r="B500" s="117"/>
      <c r="C500" s="118" t="s">
        <v>544</v>
      </c>
      <c r="D500" s="119" t="s">
        <v>179</v>
      </c>
      <c r="E500" s="117">
        <v>0.99853556122624254</v>
      </c>
      <c r="F500" s="117">
        <v>23.605395999999999</v>
      </c>
      <c r="G500" s="117">
        <v>23.605395999999999</v>
      </c>
      <c r="H500" s="117">
        <v>23.605395999999999</v>
      </c>
      <c r="I500" s="117">
        <v>23.605395999999999</v>
      </c>
      <c r="J500" s="117">
        <v>23.605395999999999</v>
      </c>
      <c r="K500" s="117">
        <v>23.605395999999999</v>
      </c>
      <c r="L500" s="117">
        <v>23.605395999999999</v>
      </c>
      <c r="M500" s="117">
        <v>23.605395999999999</v>
      </c>
    </row>
    <row r="502" spans="1:13" ht="11.25" customHeight="1">
      <c r="A502" s="117" t="s">
        <v>545</v>
      </c>
      <c r="B502" s="117"/>
      <c r="C502" s="118" t="s">
        <v>546</v>
      </c>
      <c r="D502" s="119" t="s">
        <v>517</v>
      </c>
      <c r="E502" s="117">
        <v>0.9883970298236946</v>
      </c>
      <c r="F502" s="117">
        <v>3.8</v>
      </c>
      <c r="G502" s="117">
        <v>3.8</v>
      </c>
      <c r="H502" s="117">
        <v>3.8</v>
      </c>
      <c r="I502" s="117">
        <v>3.8</v>
      </c>
      <c r="J502" s="117">
        <v>3.8</v>
      </c>
      <c r="K502" s="117">
        <v>3.8</v>
      </c>
      <c r="L502" s="117">
        <v>3.8</v>
      </c>
      <c r="M502" s="117">
        <v>3.8</v>
      </c>
    </row>
    <row r="504" spans="1:13" ht="30" customHeight="1">
      <c r="A504" s="120"/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</row>
    <row r="505" spans="1:13" ht="11.25" customHeight="1">
      <c r="A505" s="110" t="s">
        <v>547</v>
      </c>
      <c r="B505" s="110"/>
      <c r="C505" s="111" t="s">
        <v>548</v>
      </c>
      <c r="D505" s="112" t="s">
        <v>2</v>
      </c>
      <c r="E505" s="110">
        <v>0.99347560924184652</v>
      </c>
      <c r="F505" s="110">
        <v>17.906009999999998</v>
      </c>
      <c r="G505" s="110">
        <v>18.406009999999998</v>
      </c>
      <c r="H505" s="110">
        <v>18.406009999999998</v>
      </c>
      <c r="I505" s="110">
        <v>18.406009999999998</v>
      </c>
      <c r="J505" s="110">
        <v>18.406009999999998</v>
      </c>
      <c r="K505" s="110">
        <v>18.406009999999998</v>
      </c>
      <c r="L505" s="110">
        <v>18.406009999999998</v>
      </c>
      <c r="M505" s="110">
        <v>18.406009999999998</v>
      </c>
    </row>
    <row r="506" spans="1:13" ht="11.25" customHeight="1">
      <c r="C506" s="103" t="s">
        <v>171</v>
      </c>
      <c r="F506" s="123">
        <v>30</v>
      </c>
      <c r="G506" s="123">
        <v>30</v>
      </c>
      <c r="H506" s="123">
        <v>30</v>
      </c>
      <c r="I506" s="123">
        <v>30</v>
      </c>
      <c r="J506" s="123">
        <v>30</v>
      </c>
      <c r="K506" s="123">
        <v>30</v>
      </c>
      <c r="L506" s="123">
        <v>30</v>
      </c>
      <c r="M506" s="123">
        <v>30</v>
      </c>
    </row>
    <row r="507" spans="1:13" ht="11.25" customHeight="1">
      <c r="A507" s="116" t="s">
        <v>549</v>
      </c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</row>
    <row r="508" spans="1:13" ht="11.25" customHeight="1">
      <c r="A508" s="117" t="s">
        <v>550</v>
      </c>
      <c r="B508" s="117"/>
      <c r="C508" s="118" t="s">
        <v>5</v>
      </c>
      <c r="D508" s="119" t="s">
        <v>179</v>
      </c>
      <c r="E508" s="117">
        <v>0.98587585846717762</v>
      </c>
      <c r="F508" s="117">
        <v>8.7538459999999993</v>
      </c>
      <c r="G508" s="117">
        <v>9.2538459999999993</v>
      </c>
      <c r="H508" s="117">
        <v>9.2538459999999993</v>
      </c>
      <c r="I508" s="117">
        <v>9.2538459999999993</v>
      </c>
      <c r="J508" s="117">
        <v>9.2538459999999993</v>
      </c>
      <c r="K508" s="117">
        <v>9.2538459999999993</v>
      </c>
      <c r="L508" s="117">
        <v>9.2538459999999993</v>
      </c>
      <c r="M508" s="117">
        <v>9.2538459999999993</v>
      </c>
    </row>
    <row r="509" spans="1:13" ht="11.25" customHeight="1">
      <c r="A509" s="174">
        <v>2018</v>
      </c>
      <c r="B509" s="174"/>
      <c r="C509" s="174" t="s">
        <v>551</v>
      </c>
      <c r="D509" s="174"/>
      <c r="E509" s="174"/>
    </row>
    <row r="511" spans="1:13" ht="11.25" customHeight="1">
      <c r="A511" s="117" t="s">
        <v>552</v>
      </c>
      <c r="B511" s="117"/>
      <c r="C511" s="118" t="s">
        <v>553</v>
      </c>
      <c r="D511" s="119" t="s">
        <v>179</v>
      </c>
      <c r="E511" s="117">
        <v>0.98644955048827421</v>
      </c>
      <c r="F511" s="117">
        <v>8.4918899999999997</v>
      </c>
      <c r="G511" s="117">
        <v>8.4918899999999997</v>
      </c>
      <c r="H511" s="117">
        <v>8.4918899999999997</v>
      </c>
      <c r="I511" s="117">
        <v>8.4918899999999997</v>
      </c>
      <c r="J511" s="117">
        <v>8.4918899999999997</v>
      </c>
      <c r="K511" s="117">
        <v>8.4918899999999997</v>
      </c>
      <c r="L511" s="117">
        <v>8.4918899999999997</v>
      </c>
      <c r="M511" s="117">
        <v>8.4918899999999997</v>
      </c>
    </row>
    <row r="513" spans="1:13" ht="11.25" customHeight="1">
      <c r="A513" s="117" t="s">
        <v>554</v>
      </c>
      <c r="B513" s="117"/>
      <c r="C513" s="118" t="s">
        <v>555</v>
      </c>
      <c r="D513" s="119" t="s">
        <v>179</v>
      </c>
      <c r="E513" s="117">
        <v>0.61619250290805827</v>
      </c>
      <c r="F513" s="117">
        <v>0.66027400000000003</v>
      </c>
      <c r="G513" s="117">
        <v>0.66027400000000003</v>
      </c>
      <c r="H513" s="117">
        <v>0.66027400000000003</v>
      </c>
      <c r="I513" s="117">
        <v>0.66027400000000003</v>
      </c>
      <c r="J513" s="117">
        <v>0.66027400000000003</v>
      </c>
      <c r="K513" s="117">
        <v>0.66027400000000003</v>
      </c>
      <c r="L513" s="117">
        <v>0.66027400000000003</v>
      </c>
      <c r="M513" s="117">
        <v>0.66027400000000003</v>
      </c>
    </row>
    <row r="515" spans="1:13" ht="30" customHeight="1">
      <c r="A515" s="120"/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</row>
    <row r="516" spans="1:13" ht="11.25" customHeight="1">
      <c r="A516" s="110" t="s">
        <v>556</v>
      </c>
      <c r="B516" s="110"/>
      <c r="C516" s="111" t="s">
        <v>557</v>
      </c>
      <c r="D516" s="112" t="s">
        <v>2</v>
      </c>
      <c r="E516" s="110">
        <v>0.96282280998113656</v>
      </c>
      <c r="F516" s="110">
        <v>12.314812</v>
      </c>
      <c r="G516" s="110">
        <v>12.314812</v>
      </c>
      <c r="H516" s="110">
        <v>12.314812</v>
      </c>
      <c r="I516" s="110">
        <v>12.314812</v>
      </c>
      <c r="J516" s="110">
        <v>12.314812</v>
      </c>
      <c r="K516" s="110">
        <v>12.314812</v>
      </c>
      <c r="L516" s="110">
        <v>12.314812</v>
      </c>
      <c r="M516" s="110">
        <v>12.314812</v>
      </c>
    </row>
    <row r="517" spans="1:13" ht="11.25" customHeight="1">
      <c r="C517" s="103" t="s">
        <v>171</v>
      </c>
      <c r="F517" s="123">
        <v>22.5</v>
      </c>
      <c r="G517" s="123">
        <v>22.5</v>
      </c>
      <c r="H517" s="123">
        <v>22.5</v>
      </c>
      <c r="I517" s="123">
        <v>22.5</v>
      </c>
      <c r="J517" s="123">
        <v>22.5</v>
      </c>
      <c r="K517" s="123">
        <v>22.5</v>
      </c>
      <c r="L517" s="123">
        <v>22.5</v>
      </c>
      <c r="M517" s="123">
        <v>22.5</v>
      </c>
    </row>
    <row r="518" spans="1:13" ht="11.25" customHeight="1">
      <c r="A518" s="116" t="s">
        <v>558</v>
      </c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</row>
    <row r="519" spans="1:13" ht="11.25" customHeight="1">
      <c r="A519" s="117" t="s">
        <v>559</v>
      </c>
      <c r="B519" s="117"/>
      <c r="C519" s="118" t="s">
        <v>560</v>
      </c>
      <c r="D519" s="119" t="s">
        <v>179</v>
      </c>
      <c r="E519" s="117">
        <v>0.98145616333914587</v>
      </c>
      <c r="F519" s="117">
        <v>11.060748</v>
      </c>
      <c r="G519" s="117">
        <v>11.060748</v>
      </c>
      <c r="H519" s="117">
        <v>11.060748</v>
      </c>
      <c r="I519" s="117">
        <v>11.060748</v>
      </c>
      <c r="J519" s="117">
        <v>11.060748</v>
      </c>
      <c r="K519" s="117">
        <v>11.060748</v>
      </c>
      <c r="L519" s="117">
        <v>11.060748</v>
      </c>
      <c r="M519" s="117">
        <v>11.060748</v>
      </c>
    </row>
    <row r="521" spans="1:13" ht="11.25" customHeight="1">
      <c r="A521" s="117" t="s">
        <v>561</v>
      </c>
      <c r="B521" s="117"/>
      <c r="C521" s="118" t="s">
        <v>562</v>
      </c>
      <c r="D521" s="119" t="s">
        <v>179</v>
      </c>
      <c r="E521" s="117">
        <v>0.69570612671608378</v>
      </c>
      <c r="F521" s="117">
        <v>1.2540640000000001</v>
      </c>
      <c r="G521" s="117">
        <v>1.2540640000000001</v>
      </c>
      <c r="H521" s="117">
        <v>1.2540640000000001</v>
      </c>
      <c r="I521" s="117">
        <v>1.2540640000000001</v>
      </c>
      <c r="J521" s="117">
        <v>1.2540640000000001</v>
      </c>
      <c r="K521" s="117">
        <v>1.2540640000000001</v>
      </c>
      <c r="L521" s="117">
        <v>1.2540640000000001</v>
      </c>
      <c r="M521" s="117">
        <v>1.2540640000000001</v>
      </c>
    </row>
    <row r="523" spans="1:13" ht="30" customHeight="1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</row>
    <row r="524" spans="1:13" ht="11.25" customHeight="1">
      <c r="A524" s="110" t="s">
        <v>563</v>
      </c>
      <c r="B524" s="110"/>
      <c r="C524" s="111" t="s">
        <v>564</v>
      </c>
      <c r="D524" s="112" t="s">
        <v>2</v>
      </c>
      <c r="E524" s="110">
        <v>0.98542134428769601</v>
      </c>
      <c r="F524" s="110">
        <v>28.204598000000001</v>
      </c>
      <c r="G524" s="110">
        <v>28.704598000000001</v>
      </c>
      <c r="H524" s="110">
        <v>28.704598000000001</v>
      </c>
      <c r="I524" s="110">
        <v>28.704598000000001</v>
      </c>
      <c r="J524" s="110">
        <v>28.704598000000001</v>
      </c>
      <c r="K524" s="110">
        <v>28.704598000000001</v>
      </c>
      <c r="L524" s="110">
        <v>28.704598000000001</v>
      </c>
      <c r="M524" s="110">
        <v>28.704598000000001</v>
      </c>
    </row>
    <row r="525" spans="1:13" ht="11.25" customHeight="1">
      <c r="C525" s="103" t="s">
        <v>171</v>
      </c>
      <c r="F525" s="123">
        <v>52.5</v>
      </c>
      <c r="G525" s="123">
        <v>52.5</v>
      </c>
      <c r="H525" s="123">
        <v>52.5</v>
      </c>
      <c r="I525" s="123">
        <v>52.5</v>
      </c>
      <c r="J525" s="123">
        <v>52.5</v>
      </c>
      <c r="K525" s="123">
        <v>52.5</v>
      </c>
      <c r="L525" s="123">
        <v>52.5</v>
      </c>
      <c r="M525" s="123">
        <v>52.5</v>
      </c>
    </row>
    <row r="526" spans="1:13" ht="11.25" customHeight="1">
      <c r="A526" s="116" t="s">
        <v>549</v>
      </c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</row>
    <row r="527" spans="1:13" ht="11.25" customHeight="1">
      <c r="A527" s="117" t="s">
        <v>550</v>
      </c>
      <c r="B527" s="117"/>
      <c r="C527" s="118" t="s">
        <v>5</v>
      </c>
      <c r="D527" s="119" t="s">
        <v>179</v>
      </c>
      <c r="E527" s="117">
        <v>0.98455953214767433</v>
      </c>
      <c r="F527" s="117">
        <v>8.5812609999999996</v>
      </c>
      <c r="G527" s="117">
        <v>9.0812609999999996</v>
      </c>
      <c r="H527" s="117">
        <v>9.0812609999999996</v>
      </c>
      <c r="I527" s="117">
        <v>9.0812609999999996</v>
      </c>
      <c r="J527" s="117">
        <v>9.0812609999999996</v>
      </c>
      <c r="K527" s="117">
        <v>9.0812609999999996</v>
      </c>
      <c r="L527" s="117">
        <v>9.0812609999999996</v>
      </c>
      <c r="M527" s="117">
        <v>9.0812609999999996</v>
      </c>
    </row>
    <row r="528" spans="1:13" ht="11.25" customHeight="1">
      <c r="A528" s="174">
        <v>2018</v>
      </c>
      <c r="B528" s="174"/>
      <c r="C528" s="174" t="s">
        <v>551</v>
      </c>
      <c r="D528" s="174"/>
      <c r="E528" s="174"/>
    </row>
    <row r="530" spans="1:13" ht="11.25" customHeight="1">
      <c r="A530" s="117" t="s">
        <v>552</v>
      </c>
      <c r="B530" s="117"/>
      <c r="C530" s="118" t="s">
        <v>553</v>
      </c>
      <c r="D530" s="119" t="s">
        <v>179</v>
      </c>
      <c r="E530" s="117">
        <v>0.98527980923346437</v>
      </c>
      <c r="F530" s="117">
        <v>9.0299899999999997</v>
      </c>
      <c r="G530" s="117">
        <v>9.0299899999999997</v>
      </c>
      <c r="H530" s="117">
        <v>9.0299899999999997</v>
      </c>
      <c r="I530" s="117">
        <v>9.0299899999999997</v>
      </c>
      <c r="J530" s="117">
        <v>9.0299899999999997</v>
      </c>
      <c r="K530" s="117">
        <v>9.0299899999999997</v>
      </c>
      <c r="L530" s="117">
        <v>9.0299899999999997</v>
      </c>
      <c r="M530" s="117">
        <v>9.0299899999999997</v>
      </c>
    </row>
    <row r="532" spans="1:13" ht="11.25" customHeight="1">
      <c r="A532" s="117" t="s">
        <v>554</v>
      </c>
      <c r="B532" s="117"/>
      <c r="C532" s="118" t="s">
        <v>555</v>
      </c>
      <c r="D532" s="119" t="s">
        <v>179</v>
      </c>
      <c r="E532" s="117">
        <v>0.95</v>
      </c>
      <c r="F532" s="117">
        <v>0.22703300000000004</v>
      </c>
      <c r="G532" s="117">
        <v>0.22703300000000004</v>
      </c>
      <c r="H532" s="117">
        <v>0.22703300000000004</v>
      </c>
      <c r="I532" s="117">
        <v>0.22703300000000004</v>
      </c>
      <c r="J532" s="117">
        <v>0.22703300000000004</v>
      </c>
      <c r="K532" s="117">
        <v>0.22703300000000004</v>
      </c>
      <c r="L532" s="117">
        <v>0.22703300000000004</v>
      </c>
      <c r="M532" s="117">
        <v>0.22703300000000004</v>
      </c>
    </row>
    <row r="534" spans="1:13" ht="11.25" customHeight="1">
      <c r="A534" s="116" t="s">
        <v>558</v>
      </c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</row>
    <row r="535" spans="1:13" ht="11.25" customHeight="1">
      <c r="A535" s="117" t="s">
        <v>559</v>
      </c>
      <c r="B535" s="117"/>
      <c r="C535" s="118" t="s">
        <v>560</v>
      </c>
      <c r="D535" s="119" t="s">
        <v>179</v>
      </c>
      <c r="E535" s="117">
        <v>0.98621998385518372</v>
      </c>
      <c r="F535" s="117">
        <v>10.593347</v>
      </c>
      <c r="G535" s="117">
        <v>10.593347</v>
      </c>
      <c r="H535" s="117">
        <v>10.593347</v>
      </c>
      <c r="I535" s="117">
        <v>10.593347</v>
      </c>
      <c r="J535" s="117">
        <v>10.593347</v>
      </c>
      <c r="K535" s="117">
        <v>10.593347</v>
      </c>
      <c r="L535" s="117">
        <v>10.593347</v>
      </c>
      <c r="M535" s="117">
        <v>10.593347</v>
      </c>
    </row>
    <row r="537" spans="1:13" ht="11.25" customHeight="1">
      <c r="A537" s="117" t="s">
        <v>561</v>
      </c>
      <c r="B537" s="117"/>
      <c r="C537" s="118" t="s">
        <v>562</v>
      </c>
      <c r="D537" s="119" t="s">
        <v>179</v>
      </c>
      <c r="E537" s="117">
        <v>0.95</v>
      </c>
      <c r="F537" s="117">
        <v>-0.22703300000000004</v>
      </c>
      <c r="G537" s="117">
        <v>-0.22703300000000004</v>
      </c>
      <c r="H537" s="117">
        <v>-0.22703300000000004</v>
      </c>
      <c r="I537" s="117">
        <v>-0.22703300000000004</v>
      </c>
      <c r="J537" s="117">
        <v>-0.22703300000000004</v>
      </c>
      <c r="K537" s="117">
        <v>-0.22703300000000004</v>
      </c>
      <c r="L537" s="117">
        <v>-0.22703300000000004</v>
      </c>
      <c r="M537" s="117">
        <v>-0.22703300000000004</v>
      </c>
    </row>
    <row r="539" spans="1:13" ht="30" customHeight="1">
      <c r="A539" s="120"/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</row>
    <row r="540" spans="1:13" ht="11.25" customHeight="1">
      <c r="A540" s="110" t="s">
        <v>565</v>
      </c>
      <c r="B540" s="110"/>
      <c r="C540" s="111" t="s">
        <v>566</v>
      </c>
      <c r="D540" s="112" t="s">
        <v>2</v>
      </c>
      <c r="E540" s="110">
        <v>0.98816684744513938</v>
      </c>
      <c r="F540" s="110">
        <v>9.6473040000000001</v>
      </c>
      <c r="G540" s="110">
        <v>9.6473040000000001</v>
      </c>
      <c r="H540" s="110">
        <v>9.6473040000000001</v>
      </c>
      <c r="I540" s="110">
        <v>9.6473040000000001</v>
      </c>
      <c r="J540" s="110">
        <v>9.6473040000000001</v>
      </c>
      <c r="K540" s="110">
        <v>9.6473040000000001</v>
      </c>
      <c r="L540" s="110">
        <v>9.6473040000000001</v>
      </c>
      <c r="M540" s="110">
        <v>9.6473040000000001</v>
      </c>
    </row>
    <row r="541" spans="1:13" ht="11.25" customHeight="1">
      <c r="C541" s="103" t="s">
        <v>171</v>
      </c>
      <c r="F541" s="123">
        <v>36</v>
      </c>
      <c r="G541" s="123">
        <v>36</v>
      </c>
      <c r="H541" s="123">
        <v>36</v>
      </c>
      <c r="I541" s="123">
        <v>36</v>
      </c>
      <c r="J541" s="123">
        <v>36</v>
      </c>
      <c r="K541" s="123">
        <v>36</v>
      </c>
      <c r="L541" s="123">
        <v>36</v>
      </c>
      <c r="M541" s="123">
        <v>36</v>
      </c>
    </row>
    <row r="542" spans="1:13" ht="11.25" customHeight="1">
      <c r="A542" s="116" t="s">
        <v>567</v>
      </c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</row>
    <row r="543" spans="1:13" ht="11.25" customHeight="1">
      <c r="A543" s="117" t="s">
        <v>568</v>
      </c>
      <c r="B543" s="117"/>
      <c r="C543" s="118" t="s">
        <v>569</v>
      </c>
      <c r="D543" s="119" t="s">
        <v>179</v>
      </c>
      <c r="E543" s="117">
        <v>0.98816684744513938</v>
      </c>
      <c r="F543" s="117">
        <v>9.6473040000000001</v>
      </c>
      <c r="G543" s="117">
        <v>9.6473040000000001</v>
      </c>
      <c r="H543" s="117">
        <v>9.6473040000000001</v>
      </c>
      <c r="I543" s="117">
        <v>9.6473040000000001</v>
      </c>
      <c r="J543" s="117">
        <v>9.6473040000000001</v>
      </c>
      <c r="K543" s="117">
        <v>9.6473040000000001</v>
      </c>
      <c r="L543" s="117">
        <v>9.6473040000000001</v>
      </c>
      <c r="M543" s="117">
        <v>9.6473040000000001</v>
      </c>
    </row>
    <row r="545" spans="1:13" ht="11.25" customHeight="1">
      <c r="A545" s="117" t="s">
        <v>570</v>
      </c>
      <c r="B545" s="117"/>
      <c r="C545" s="118" t="s">
        <v>571</v>
      </c>
      <c r="D545" s="119" t="s">
        <v>176</v>
      </c>
      <c r="E545" s="117"/>
      <c r="F545" s="117"/>
      <c r="G545" s="117">
        <v>0</v>
      </c>
      <c r="H545" s="117">
        <v>0</v>
      </c>
      <c r="I545" s="117">
        <v>0</v>
      </c>
      <c r="J545" s="117">
        <v>0</v>
      </c>
      <c r="K545" s="117">
        <v>0</v>
      </c>
      <c r="L545" s="117">
        <v>0</v>
      </c>
      <c r="M545" s="117">
        <v>0</v>
      </c>
    </row>
    <row r="547" spans="1:13" ht="30" customHeight="1">
      <c r="A547" s="120"/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</row>
    <row r="548" spans="1:13" ht="11.25" customHeight="1">
      <c r="A548" s="110" t="s">
        <v>572</v>
      </c>
      <c r="B548" s="110"/>
      <c r="C548" s="111" t="s">
        <v>573</v>
      </c>
      <c r="D548" s="112" t="s">
        <v>2</v>
      </c>
      <c r="E548" s="110">
        <v>0.99746906277489344</v>
      </c>
      <c r="F548" s="110">
        <v>20.779316000000001</v>
      </c>
      <c r="G548" s="110">
        <v>20.779316000000001</v>
      </c>
      <c r="H548" s="110">
        <v>32.979315999999997</v>
      </c>
      <c r="I548" s="110">
        <v>32.979315999999997</v>
      </c>
      <c r="J548" s="110">
        <v>32.979315999999997</v>
      </c>
      <c r="K548" s="110">
        <v>32.979315999999997</v>
      </c>
      <c r="L548" s="110">
        <v>32.979315999999997</v>
      </c>
      <c r="M548" s="110">
        <v>32.979315999999997</v>
      </c>
    </row>
    <row r="549" spans="1:13" ht="11.25" customHeight="1">
      <c r="C549" s="103" t="s">
        <v>171</v>
      </c>
      <c r="F549" s="123">
        <v>48</v>
      </c>
      <c r="G549" s="123">
        <v>48</v>
      </c>
      <c r="H549" s="123">
        <v>48</v>
      </c>
      <c r="I549" s="123">
        <v>48</v>
      </c>
      <c r="J549" s="123">
        <v>48</v>
      </c>
      <c r="K549" s="123">
        <v>48</v>
      </c>
      <c r="L549" s="123">
        <v>48</v>
      </c>
      <c r="M549" s="123">
        <v>48</v>
      </c>
    </row>
    <row r="550" spans="1:13" ht="11.25" customHeight="1">
      <c r="A550" s="116" t="s">
        <v>574</v>
      </c>
      <c r="B550" s="116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</row>
    <row r="551" spans="1:13" ht="11.25" customHeight="1">
      <c r="A551" s="117" t="s">
        <v>575</v>
      </c>
      <c r="B551" s="117"/>
      <c r="C551" s="118" t="s">
        <v>576</v>
      </c>
      <c r="D551" s="119" t="s">
        <v>176</v>
      </c>
      <c r="E551" s="117">
        <v>0.98991295270008284</v>
      </c>
      <c r="F551" s="117">
        <v>14.587315999999998</v>
      </c>
      <c r="G551" s="117">
        <v>14.587315999999998</v>
      </c>
      <c r="H551" s="117">
        <v>26.787315999999997</v>
      </c>
      <c r="I551" s="117">
        <v>26.787315999999997</v>
      </c>
      <c r="J551" s="117">
        <v>26.787315999999997</v>
      </c>
      <c r="K551" s="117">
        <v>26.787315999999997</v>
      </c>
      <c r="L551" s="117">
        <v>26.787315999999997</v>
      </c>
      <c r="M551" s="117">
        <v>26.787315999999997</v>
      </c>
    </row>
    <row r="552" spans="1:13" ht="11.25" customHeight="1">
      <c r="A552" s="174">
        <v>2019</v>
      </c>
      <c r="B552" s="174"/>
      <c r="C552" s="174" t="s">
        <v>577</v>
      </c>
      <c r="D552" s="174"/>
      <c r="E552" s="174"/>
    </row>
    <row r="553" spans="1:13" ht="11.25" customHeight="1">
      <c r="A553" s="174">
        <v>2020</v>
      </c>
      <c r="B553" s="174"/>
      <c r="C553" s="174" t="s">
        <v>578</v>
      </c>
      <c r="D553" s="174"/>
      <c r="E553" s="174"/>
    </row>
    <row r="555" spans="1:13" ht="11.25" customHeight="1">
      <c r="B555" s="125" t="s">
        <v>261</v>
      </c>
    </row>
    <row r="556" spans="1:13" ht="11.25" customHeight="1">
      <c r="A556" s="174">
        <v>2019</v>
      </c>
      <c r="B556" s="174"/>
      <c r="C556" s="174" t="s">
        <v>579</v>
      </c>
      <c r="D556" s="174"/>
      <c r="E556" s="174"/>
    </row>
    <row r="558" spans="1:13" ht="11.25" customHeight="1">
      <c r="A558" s="117" t="s">
        <v>580</v>
      </c>
      <c r="B558" s="117"/>
      <c r="C558" s="118" t="s">
        <v>581</v>
      </c>
      <c r="D558" s="119" t="s">
        <v>179</v>
      </c>
      <c r="E558" s="117">
        <v>0.99524047186645337</v>
      </c>
      <c r="F558" s="117">
        <v>4.3680000000000003</v>
      </c>
      <c r="G558" s="117">
        <v>4.3680000000000003</v>
      </c>
      <c r="H558" s="117">
        <v>4.3680000000000003</v>
      </c>
      <c r="I558" s="117">
        <v>4.3680000000000003</v>
      </c>
      <c r="J558" s="117">
        <v>4.3680000000000003</v>
      </c>
      <c r="K558" s="117">
        <v>4.3680000000000003</v>
      </c>
      <c r="L558" s="117">
        <v>4.3680000000000003</v>
      </c>
      <c r="M558" s="117">
        <v>4.3680000000000003</v>
      </c>
    </row>
    <row r="560" spans="1:13" ht="11.25" customHeight="1">
      <c r="A560" s="117" t="s">
        <v>582</v>
      </c>
      <c r="B560" s="117"/>
      <c r="C560" s="118" t="s">
        <v>583</v>
      </c>
      <c r="D560" s="119" t="s">
        <v>517</v>
      </c>
      <c r="E560" s="117">
        <v>0.99522691053755563</v>
      </c>
      <c r="F560" s="117">
        <v>1.8240000000000001</v>
      </c>
      <c r="G560" s="117">
        <v>1.8240000000000001</v>
      </c>
      <c r="H560" s="117">
        <v>1.8240000000000001</v>
      </c>
      <c r="I560" s="117">
        <v>1.8240000000000001</v>
      </c>
      <c r="J560" s="117">
        <v>1.8240000000000001</v>
      </c>
      <c r="K560" s="117">
        <v>1.8240000000000001</v>
      </c>
      <c r="L560" s="117">
        <v>1.8240000000000001</v>
      </c>
      <c r="M560" s="117">
        <v>1.8240000000000001</v>
      </c>
    </row>
    <row r="562" spans="1:13" ht="30" customHeight="1">
      <c r="A562" s="120"/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</row>
    <row r="563" spans="1:13" ht="11.25" customHeight="1">
      <c r="A563" s="110" t="s">
        <v>584</v>
      </c>
      <c r="B563" s="110"/>
      <c r="C563" s="111" t="s">
        <v>585</v>
      </c>
      <c r="D563" s="112" t="s">
        <v>2</v>
      </c>
      <c r="E563" s="110">
        <v>0.99478069299509286</v>
      </c>
      <c r="F563" s="110">
        <v>41.170729999999992</v>
      </c>
      <c r="G563" s="110">
        <v>41.170729999999999</v>
      </c>
      <c r="H563" s="110">
        <v>53.370730000000002</v>
      </c>
      <c r="I563" s="110">
        <v>53.370730000000002</v>
      </c>
      <c r="J563" s="110">
        <v>53.370730000000002</v>
      </c>
      <c r="K563" s="110">
        <v>53.370730000000002</v>
      </c>
      <c r="L563" s="110">
        <v>53.370730000000002</v>
      </c>
      <c r="M563" s="110">
        <v>53.370730000000002</v>
      </c>
    </row>
    <row r="564" spans="1:13" ht="11.25" customHeight="1">
      <c r="C564" s="103" t="s">
        <v>171</v>
      </c>
      <c r="F564" s="123">
        <v>108</v>
      </c>
      <c r="G564" s="123">
        <v>108</v>
      </c>
      <c r="H564" s="123">
        <v>108</v>
      </c>
      <c r="I564" s="123">
        <v>108</v>
      </c>
      <c r="J564" s="123">
        <v>108</v>
      </c>
      <c r="K564" s="123">
        <v>108</v>
      </c>
      <c r="L564" s="123">
        <v>108</v>
      </c>
      <c r="M564" s="123">
        <v>108</v>
      </c>
    </row>
    <row r="565" spans="1:13" ht="11.25" customHeight="1">
      <c r="A565" s="116" t="s">
        <v>574</v>
      </c>
      <c r="B565" s="116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</row>
    <row r="566" spans="1:13" ht="11.25" customHeight="1">
      <c r="A566" s="117" t="s">
        <v>575</v>
      </c>
      <c r="B566" s="117"/>
      <c r="C566" s="118" t="s">
        <v>576</v>
      </c>
      <c r="D566" s="119" t="s">
        <v>176</v>
      </c>
      <c r="E566" s="117">
        <v>0.98869740669558714</v>
      </c>
      <c r="F566" s="117">
        <v>14.294511999999997</v>
      </c>
      <c r="G566" s="117">
        <v>14.294511999999997</v>
      </c>
      <c r="H566" s="117">
        <v>26.494511999999997</v>
      </c>
      <c r="I566" s="117">
        <v>26.494511999999997</v>
      </c>
      <c r="J566" s="117">
        <v>26.494511999999997</v>
      </c>
      <c r="K566" s="117">
        <v>26.494511999999997</v>
      </c>
      <c r="L566" s="117">
        <v>26.494511999999997</v>
      </c>
      <c r="M566" s="117">
        <v>26.494511999999997</v>
      </c>
    </row>
    <row r="567" spans="1:13" ht="11.25" customHeight="1">
      <c r="A567" s="174">
        <v>2019</v>
      </c>
      <c r="B567" s="174"/>
      <c r="C567" s="174" t="s">
        <v>577</v>
      </c>
      <c r="D567" s="174"/>
      <c r="E567" s="174"/>
    </row>
    <row r="568" spans="1:13" ht="11.25" customHeight="1">
      <c r="A568" s="174">
        <v>2020</v>
      </c>
      <c r="B568" s="174"/>
      <c r="C568" s="174" t="s">
        <v>578</v>
      </c>
      <c r="D568" s="174"/>
      <c r="E568" s="174"/>
    </row>
    <row r="570" spans="1:13" ht="11.25" customHeight="1">
      <c r="B570" s="125" t="s">
        <v>261</v>
      </c>
    </row>
    <row r="571" spans="1:13" ht="11.25" customHeight="1">
      <c r="A571" s="174">
        <v>2019</v>
      </c>
      <c r="B571" s="174"/>
      <c r="C571" s="174" t="s">
        <v>579</v>
      </c>
      <c r="D571" s="174"/>
      <c r="E571" s="174"/>
    </row>
    <row r="573" spans="1:13" ht="11.25" customHeight="1">
      <c r="A573" s="117" t="s">
        <v>580</v>
      </c>
      <c r="B573" s="117"/>
      <c r="C573" s="118" t="s">
        <v>581</v>
      </c>
      <c r="D573" s="119" t="s">
        <v>179</v>
      </c>
      <c r="E573" s="117">
        <v>0.99488429037218706</v>
      </c>
      <c r="F573" s="117">
        <v>4.2240000000000002</v>
      </c>
      <c r="G573" s="117">
        <v>4.2240000000000002</v>
      </c>
      <c r="H573" s="117">
        <v>4.2240000000000002</v>
      </c>
      <c r="I573" s="117">
        <v>4.2240000000000002</v>
      </c>
      <c r="J573" s="117">
        <v>4.2240000000000002</v>
      </c>
      <c r="K573" s="117">
        <v>4.2240000000000002</v>
      </c>
      <c r="L573" s="117">
        <v>4.2240000000000002</v>
      </c>
      <c r="M573" s="117">
        <v>4.2240000000000002</v>
      </c>
    </row>
    <row r="575" spans="1:13" ht="11.25" customHeight="1">
      <c r="A575" s="117" t="s">
        <v>582</v>
      </c>
      <c r="B575" s="117"/>
      <c r="C575" s="118" t="s">
        <v>583</v>
      </c>
      <c r="D575" s="119" t="s">
        <v>517</v>
      </c>
      <c r="E575" s="117">
        <v>0.99497133777922708</v>
      </c>
      <c r="F575" s="117">
        <v>1.696</v>
      </c>
      <c r="G575" s="117">
        <v>1.696</v>
      </c>
      <c r="H575" s="117">
        <v>1.696</v>
      </c>
      <c r="I575" s="117">
        <v>1.696</v>
      </c>
      <c r="J575" s="117">
        <v>1.696</v>
      </c>
      <c r="K575" s="117">
        <v>1.696</v>
      </c>
      <c r="L575" s="117">
        <v>1.696</v>
      </c>
      <c r="M575" s="117">
        <v>1.696</v>
      </c>
    </row>
    <row r="577" spans="1:13" ht="11.25" customHeight="1">
      <c r="A577" s="116" t="s">
        <v>586</v>
      </c>
      <c r="B577" s="116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</row>
    <row r="578" spans="1:13" ht="11.25" customHeight="1">
      <c r="A578" s="117" t="s">
        <v>587</v>
      </c>
      <c r="B578" s="117"/>
      <c r="C578" s="118" t="s">
        <v>588</v>
      </c>
      <c r="D578" s="119" t="s">
        <v>176</v>
      </c>
      <c r="E578" s="117">
        <v>0.96387601554445312</v>
      </c>
      <c r="F578" s="117">
        <v>20.956218</v>
      </c>
      <c r="G578" s="117">
        <v>20.956218</v>
      </c>
      <c r="H578" s="117">
        <v>20.956218</v>
      </c>
      <c r="I578" s="117">
        <v>20.956218</v>
      </c>
      <c r="J578" s="117">
        <v>20.956218</v>
      </c>
      <c r="K578" s="117">
        <v>20.956218</v>
      </c>
      <c r="L578" s="117">
        <v>20.956218</v>
      </c>
      <c r="M578" s="117">
        <v>20.956218</v>
      </c>
    </row>
    <row r="580" spans="1:13" ht="30" customHeight="1">
      <c r="A580" s="120"/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</row>
    <row r="581" spans="1:13" ht="11.25" customHeight="1">
      <c r="A581" s="110" t="s">
        <v>589</v>
      </c>
      <c r="B581" s="110"/>
      <c r="C581" s="111" t="s">
        <v>590</v>
      </c>
      <c r="D581" s="112" t="s">
        <v>2</v>
      </c>
      <c r="E581" s="110">
        <v>0.99959903056702515</v>
      </c>
      <c r="F581" s="110">
        <v>18.688853999999999</v>
      </c>
      <c r="G581" s="110">
        <v>18.688853999999999</v>
      </c>
      <c r="H581" s="110">
        <v>18.688853999999999</v>
      </c>
      <c r="I581" s="110">
        <v>18.688853999999999</v>
      </c>
      <c r="J581" s="110">
        <v>18.688853999999999</v>
      </c>
      <c r="K581" s="110">
        <v>18.688853999999999</v>
      </c>
      <c r="L581" s="110">
        <v>18.688853999999999</v>
      </c>
      <c r="M581" s="110">
        <v>18.688853999999999</v>
      </c>
    </row>
    <row r="582" spans="1:13" ht="11.25" customHeight="1">
      <c r="C582" s="103" t="s">
        <v>171</v>
      </c>
      <c r="F582" s="123">
        <v>24</v>
      </c>
      <c r="G582" s="123">
        <v>24</v>
      </c>
      <c r="H582" s="123">
        <v>24</v>
      </c>
      <c r="I582" s="123">
        <v>24</v>
      </c>
      <c r="J582" s="123">
        <v>24</v>
      </c>
      <c r="K582" s="123">
        <v>24</v>
      </c>
      <c r="L582" s="123">
        <v>24</v>
      </c>
      <c r="M582" s="123">
        <v>24</v>
      </c>
    </row>
    <row r="583" spans="1:13" ht="11.25" customHeight="1">
      <c r="A583" s="116" t="s">
        <v>591</v>
      </c>
      <c r="B583" s="116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</row>
    <row r="584" spans="1:13" ht="11.25" customHeight="1">
      <c r="A584" s="117" t="s">
        <v>592</v>
      </c>
      <c r="B584" s="117"/>
      <c r="C584" s="118" t="s">
        <v>593</v>
      </c>
      <c r="D584" s="119" t="s">
        <v>179</v>
      </c>
      <c r="E584" s="117">
        <v>0.99990638296663448</v>
      </c>
      <c r="F584" s="117">
        <v>9.4884719999999998</v>
      </c>
      <c r="G584" s="117">
        <v>9.4884719999999998</v>
      </c>
      <c r="H584" s="117">
        <v>9.4884719999999998</v>
      </c>
      <c r="I584" s="117">
        <v>9.4884719999999998</v>
      </c>
      <c r="J584" s="117">
        <v>9.4884719999999998</v>
      </c>
      <c r="K584" s="117">
        <v>9.4884719999999998</v>
      </c>
      <c r="L584" s="117">
        <v>9.4884719999999998</v>
      </c>
      <c r="M584" s="117">
        <v>9.4884719999999998</v>
      </c>
    </row>
    <row r="586" spans="1:13" ht="11.25" customHeight="1">
      <c r="A586" s="117" t="s">
        <v>594</v>
      </c>
      <c r="B586" s="117"/>
      <c r="C586" s="118" t="s">
        <v>595</v>
      </c>
      <c r="D586" s="119" t="s">
        <v>179</v>
      </c>
      <c r="E586" s="117">
        <v>0.99967783749182726</v>
      </c>
      <c r="F586" s="117">
        <v>2.7631999999999999</v>
      </c>
      <c r="G586" s="117">
        <v>2.7631999999999999</v>
      </c>
      <c r="H586" s="117">
        <v>2.7631999999999999</v>
      </c>
      <c r="I586" s="117">
        <v>2.7631999999999999</v>
      </c>
      <c r="J586" s="117">
        <v>2.7631999999999999</v>
      </c>
      <c r="K586" s="117">
        <v>2.7631999999999999</v>
      </c>
      <c r="L586" s="117">
        <v>2.7631999999999999</v>
      </c>
      <c r="M586" s="117">
        <v>2.7631999999999999</v>
      </c>
    </row>
    <row r="588" spans="1:13" ht="11.25" customHeight="1">
      <c r="A588" s="116" t="s">
        <v>596</v>
      </c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</row>
    <row r="589" spans="1:13" ht="11.25" customHeight="1">
      <c r="A589" s="117" t="s">
        <v>597</v>
      </c>
      <c r="B589" s="117"/>
      <c r="C589" s="118" t="s">
        <v>598</v>
      </c>
      <c r="D589" s="119" t="s">
        <v>179</v>
      </c>
      <c r="E589" s="117">
        <v>0.99644420855001337</v>
      </c>
      <c r="F589" s="117">
        <v>1.877632</v>
      </c>
      <c r="G589" s="117">
        <v>1.877632</v>
      </c>
      <c r="H589" s="117">
        <v>1.877632</v>
      </c>
      <c r="I589" s="117">
        <v>1.877632</v>
      </c>
      <c r="J589" s="117">
        <v>1.877632</v>
      </c>
      <c r="K589" s="117">
        <v>1.877632</v>
      </c>
      <c r="L589" s="117">
        <v>1.877632</v>
      </c>
      <c r="M589" s="117">
        <v>1.877632</v>
      </c>
    </row>
    <row r="591" spans="1:13" ht="11.25" customHeight="1">
      <c r="A591" s="117" t="s">
        <v>599</v>
      </c>
      <c r="B591" s="117"/>
      <c r="C591" s="118" t="s">
        <v>600</v>
      </c>
      <c r="D591" s="119" t="s">
        <v>179</v>
      </c>
      <c r="E591" s="117">
        <v>0.99930046829847063</v>
      </c>
      <c r="F591" s="117">
        <v>4.5595499999999998</v>
      </c>
      <c r="G591" s="117">
        <v>4.5595499999999998</v>
      </c>
      <c r="H591" s="117">
        <v>4.5595499999999998</v>
      </c>
      <c r="I591" s="117">
        <v>4.5595499999999998</v>
      </c>
      <c r="J591" s="117">
        <v>4.5595499999999998</v>
      </c>
      <c r="K591" s="117">
        <v>4.5595499999999998</v>
      </c>
      <c r="L591" s="117">
        <v>4.5595499999999998</v>
      </c>
      <c r="M591" s="117">
        <v>4.5595499999999998</v>
      </c>
    </row>
    <row r="593" spans="1:13" ht="30" customHeight="1">
      <c r="A593" s="120"/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</row>
    <row r="594" spans="1:13" ht="11.25" customHeight="1">
      <c r="A594" s="110" t="s">
        <v>601</v>
      </c>
      <c r="B594" s="110"/>
      <c r="C594" s="111" t="s">
        <v>602</v>
      </c>
      <c r="D594" s="112" t="s">
        <v>2</v>
      </c>
      <c r="E594" s="110">
        <v>0.99163398490777188</v>
      </c>
      <c r="F594" s="110">
        <v>36.460940000000001</v>
      </c>
      <c r="G594" s="110">
        <v>39.160939999999997</v>
      </c>
      <c r="H594" s="110">
        <v>39.160939999999997</v>
      </c>
      <c r="I594" s="110">
        <v>39.160939999999997</v>
      </c>
      <c r="J594" s="110">
        <v>39.160939999999997</v>
      </c>
      <c r="K594" s="110">
        <v>39.160939999999997</v>
      </c>
      <c r="L594" s="110">
        <v>39.160939999999997</v>
      </c>
      <c r="M594" s="110">
        <v>39.160939999999997</v>
      </c>
    </row>
    <row r="595" spans="1:13" ht="11.25" customHeight="1">
      <c r="C595" s="103" t="s">
        <v>171</v>
      </c>
      <c r="F595" s="123">
        <v>60</v>
      </c>
      <c r="G595" s="123">
        <v>60</v>
      </c>
      <c r="H595" s="123">
        <v>60</v>
      </c>
      <c r="I595" s="123">
        <v>60</v>
      </c>
      <c r="J595" s="123">
        <v>60</v>
      </c>
      <c r="K595" s="123">
        <v>60</v>
      </c>
      <c r="L595" s="123">
        <v>60</v>
      </c>
      <c r="M595" s="123">
        <v>60</v>
      </c>
    </row>
    <row r="596" spans="1:13" ht="11.25" customHeight="1">
      <c r="A596" s="116" t="s">
        <v>603</v>
      </c>
      <c r="B596" s="116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</row>
    <row r="597" spans="1:13" ht="11.25" customHeight="1">
      <c r="A597" s="117" t="s">
        <v>604</v>
      </c>
      <c r="B597" s="117"/>
      <c r="C597" s="118" t="s">
        <v>605</v>
      </c>
      <c r="D597" s="119" t="s">
        <v>179</v>
      </c>
      <c r="E597" s="117">
        <v>0.9951445729777415</v>
      </c>
      <c r="F597" s="117">
        <v>36.460940000000001</v>
      </c>
      <c r="G597" s="117">
        <v>39.160939999999997</v>
      </c>
      <c r="H597" s="117">
        <v>39.160939999999997</v>
      </c>
      <c r="I597" s="117">
        <v>39.160939999999997</v>
      </c>
      <c r="J597" s="117">
        <v>39.160939999999997</v>
      </c>
      <c r="K597" s="117">
        <v>39.160939999999997</v>
      </c>
      <c r="L597" s="117">
        <v>39.160939999999997</v>
      </c>
      <c r="M597" s="117">
        <v>39.160939999999997</v>
      </c>
    </row>
    <row r="598" spans="1:13" ht="11.25" customHeight="1">
      <c r="A598" s="174">
        <v>2018</v>
      </c>
      <c r="B598" s="174"/>
      <c r="C598" s="174" t="s">
        <v>606</v>
      </c>
      <c r="D598" s="174"/>
      <c r="E598" s="174"/>
    </row>
    <row r="600" spans="1:13" ht="30" customHeight="1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</row>
    <row r="601" spans="1:13" ht="11.25" customHeight="1">
      <c r="A601" s="110" t="s">
        <v>607</v>
      </c>
      <c r="B601" s="110"/>
      <c r="C601" s="111" t="s">
        <v>608</v>
      </c>
      <c r="D601" s="112" t="s">
        <v>2</v>
      </c>
      <c r="E601" s="110">
        <v>0.99998209651899139</v>
      </c>
      <c r="F601" s="110">
        <v>33.422615</v>
      </c>
      <c r="G601" s="110">
        <v>33.422615</v>
      </c>
      <c r="H601" s="110">
        <v>40.572614999999999</v>
      </c>
      <c r="I601" s="110">
        <v>40.572614999999999</v>
      </c>
      <c r="J601" s="110">
        <v>40.572614999999999</v>
      </c>
      <c r="K601" s="110">
        <v>40.572614999999999</v>
      </c>
      <c r="L601" s="110">
        <v>40.572614999999999</v>
      </c>
      <c r="M601" s="110">
        <v>40.572614999999999</v>
      </c>
    </row>
    <row r="602" spans="1:13" ht="11.25" customHeight="1">
      <c r="C602" s="103" t="s">
        <v>171</v>
      </c>
      <c r="F602" s="123">
        <v>92</v>
      </c>
      <c r="G602" s="123">
        <v>92</v>
      </c>
      <c r="H602" s="123">
        <v>92</v>
      </c>
      <c r="I602" s="123">
        <v>92</v>
      </c>
      <c r="J602" s="123">
        <v>92</v>
      </c>
      <c r="K602" s="123">
        <v>92</v>
      </c>
      <c r="L602" s="123">
        <v>92</v>
      </c>
      <c r="M602" s="123">
        <v>92</v>
      </c>
    </row>
    <row r="603" spans="1:13" ht="11.25" customHeight="1">
      <c r="A603" s="116" t="s">
        <v>609</v>
      </c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</row>
    <row r="604" spans="1:13" ht="11.25" customHeight="1">
      <c r="A604" s="117" t="s">
        <v>610</v>
      </c>
      <c r="B604" s="117"/>
      <c r="C604" s="118" t="s">
        <v>611</v>
      </c>
      <c r="D604" s="119" t="s">
        <v>176</v>
      </c>
      <c r="E604" s="117">
        <v>0.98851512787241635</v>
      </c>
      <c r="F604" s="117">
        <v>6.3216599999999996</v>
      </c>
      <c r="G604" s="117">
        <v>6.3216599999999996</v>
      </c>
      <c r="H604" s="117">
        <v>6.3216599999999996</v>
      </c>
      <c r="I604" s="117">
        <v>6.3216599999999996</v>
      </c>
      <c r="J604" s="117">
        <v>6.3216599999999996</v>
      </c>
      <c r="K604" s="117">
        <v>6.3216599999999996</v>
      </c>
      <c r="L604" s="117">
        <v>6.3216599999999996</v>
      </c>
      <c r="M604" s="117">
        <v>6.3216599999999996</v>
      </c>
    </row>
    <row r="605" spans="1:13" ht="11.25" customHeight="1">
      <c r="A605" s="174">
        <v>2017</v>
      </c>
      <c r="B605" s="174"/>
      <c r="C605" s="174" t="s">
        <v>612</v>
      </c>
      <c r="D605" s="174"/>
      <c r="E605" s="174"/>
    </row>
    <row r="607" spans="1:13" ht="11.25" customHeight="1">
      <c r="A607" s="117" t="s">
        <v>613</v>
      </c>
      <c r="B607" s="117"/>
      <c r="C607" s="118" t="s">
        <v>614</v>
      </c>
      <c r="D607" s="119" t="s">
        <v>176</v>
      </c>
      <c r="E607" s="117">
        <v>0.99922289207438209</v>
      </c>
      <c r="F607" s="117">
        <v>3.8026149999999999</v>
      </c>
      <c r="G607" s="117">
        <v>3.8026149999999999</v>
      </c>
      <c r="H607" s="117">
        <v>3.8026149999999999</v>
      </c>
      <c r="I607" s="117">
        <v>3.8026149999999999</v>
      </c>
      <c r="J607" s="117">
        <v>3.8026149999999999</v>
      </c>
      <c r="K607" s="117">
        <v>3.8026149999999999</v>
      </c>
      <c r="L607" s="117">
        <v>3.8026149999999999</v>
      </c>
      <c r="M607" s="117">
        <v>3.8026149999999999</v>
      </c>
    </row>
    <row r="609" spans="1:13" ht="11.25" customHeight="1">
      <c r="A609" s="117" t="s">
        <v>615</v>
      </c>
      <c r="B609" s="117"/>
      <c r="C609" s="118" t="s">
        <v>616</v>
      </c>
      <c r="D609" s="119" t="s">
        <v>176</v>
      </c>
      <c r="E609" s="117">
        <v>1</v>
      </c>
      <c r="F609" s="117">
        <v>3.1188E-2</v>
      </c>
      <c r="G609" s="117">
        <v>3.1188E-2</v>
      </c>
      <c r="H609" s="117">
        <v>7.1811880000000006</v>
      </c>
      <c r="I609" s="117">
        <v>7.1811880000000006</v>
      </c>
      <c r="J609" s="117">
        <v>7.1811880000000006</v>
      </c>
      <c r="K609" s="117">
        <v>7.1811880000000006</v>
      </c>
      <c r="L609" s="117">
        <v>7.1811880000000006</v>
      </c>
      <c r="M609" s="117">
        <v>7.1811880000000006</v>
      </c>
    </row>
    <row r="610" spans="1:13" ht="11.25" customHeight="1">
      <c r="A610" s="174">
        <v>2019</v>
      </c>
      <c r="B610" s="174"/>
      <c r="C610" s="174" t="s">
        <v>617</v>
      </c>
      <c r="D610" s="174"/>
      <c r="E610" s="174"/>
    </row>
    <row r="612" spans="1:13" ht="11.25" customHeight="1">
      <c r="A612" s="117" t="s">
        <v>618</v>
      </c>
      <c r="B612" s="117"/>
      <c r="C612" s="118" t="s">
        <v>619</v>
      </c>
      <c r="D612" s="119" t="s">
        <v>179</v>
      </c>
      <c r="E612" s="117">
        <v>0.98828318468682386</v>
      </c>
      <c r="F612" s="117">
        <v>15.680612999999999</v>
      </c>
      <c r="G612" s="117">
        <v>15.680612999999999</v>
      </c>
      <c r="H612" s="117">
        <v>15.680612999999999</v>
      </c>
      <c r="I612" s="117">
        <v>15.680612999999999</v>
      </c>
      <c r="J612" s="117">
        <v>15.680612999999999</v>
      </c>
      <c r="K612" s="117">
        <v>15.680612999999999</v>
      </c>
      <c r="L612" s="117">
        <v>15.680612999999999</v>
      </c>
      <c r="M612" s="117">
        <v>15.680612999999999</v>
      </c>
    </row>
    <row r="614" spans="1:13" ht="11.25" customHeight="1">
      <c r="A614" s="117" t="s">
        <v>620</v>
      </c>
      <c r="B614" s="117"/>
      <c r="C614" s="118" t="s">
        <v>621</v>
      </c>
      <c r="D614" s="119" t="s">
        <v>176</v>
      </c>
      <c r="E614" s="117">
        <v>1</v>
      </c>
      <c r="F614" s="117">
        <v>0.64243600000000001</v>
      </c>
      <c r="G614" s="117">
        <v>0.64243600000000001</v>
      </c>
      <c r="H614" s="117">
        <v>0.64243600000000001</v>
      </c>
      <c r="I614" s="117">
        <v>0.64243600000000001</v>
      </c>
      <c r="J614" s="117">
        <v>0.64243600000000001</v>
      </c>
      <c r="K614" s="117">
        <v>0.64243600000000001</v>
      </c>
      <c r="L614" s="117">
        <v>0.64243600000000001</v>
      </c>
      <c r="M614" s="117">
        <v>0.64243600000000001</v>
      </c>
    </row>
    <row r="616" spans="1:13" ht="11.25" customHeight="1">
      <c r="A616" s="117" t="s">
        <v>622</v>
      </c>
      <c r="B616" s="117"/>
      <c r="C616" s="118" t="s">
        <v>623</v>
      </c>
      <c r="D616" s="119" t="s">
        <v>176</v>
      </c>
      <c r="E616" s="117">
        <v>0.97050969637319606</v>
      </c>
      <c r="F616" s="117">
        <v>6.944</v>
      </c>
      <c r="G616" s="117">
        <v>6.944</v>
      </c>
      <c r="H616" s="117">
        <v>6.944</v>
      </c>
      <c r="I616" s="117">
        <v>6.944</v>
      </c>
      <c r="J616" s="117">
        <v>6.944</v>
      </c>
      <c r="K616" s="117">
        <v>6.944</v>
      </c>
      <c r="L616" s="117">
        <v>6.944</v>
      </c>
      <c r="M616" s="117">
        <v>6.944</v>
      </c>
    </row>
    <row r="618" spans="1:13" ht="11.25" customHeight="1">
      <c r="A618" s="117" t="s">
        <v>624</v>
      </c>
      <c r="B618" s="117"/>
      <c r="C618" s="118" t="s">
        <v>625</v>
      </c>
      <c r="D618" s="119" t="s">
        <v>176</v>
      </c>
      <c r="E618" s="117">
        <v>1</v>
      </c>
      <c r="F618" s="117">
        <v>1.03E-4</v>
      </c>
      <c r="G618" s="117">
        <v>1.03E-4</v>
      </c>
      <c r="H618" s="117">
        <v>1.03E-4</v>
      </c>
      <c r="I618" s="117">
        <v>1.03E-4</v>
      </c>
      <c r="J618" s="117">
        <v>1.03E-4</v>
      </c>
      <c r="K618" s="117">
        <v>1.03E-4</v>
      </c>
      <c r="L618" s="117">
        <v>1.03E-4</v>
      </c>
      <c r="M618" s="117">
        <v>1.03E-4</v>
      </c>
    </row>
    <row r="620" spans="1:13" ht="30" customHeight="1">
      <c r="A620" s="120"/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</row>
    <row r="621" spans="1:13" ht="11.25" customHeight="1">
      <c r="A621" s="110" t="s">
        <v>626</v>
      </c>
      <c r="B621" s="110"/>
      <c r="C621" s="111" t="s">
        <v>627</v>
      </c>
      <c r="D621" s="112" t="s">
        <v>2</v>
      </c>
      <c r="E621" s="110">
        <v>0.97749589256101477</v>
      </c>
      <c r="F621" s="110">
        <v>25.801580000000001</v>
      </c>
      <c r="G621" s="110">
        <v>25.801580000000001</v>
      </c>
      <c r="H621" s="110">
        <v>25.801580000000001</v>
      </c>
      <c r="I621" s="110">
        <v>25.801580000000001</v>
      </c>
      <c r="J621" s="110">
        <v>25.801580000000001</v>
      </c>
      <c r="K621" s="110">
        <v>25.801580000000001</v>
      </c>
      <c r="L621" s="110">
        <v>25.801580000000001</v>
      </c>
      <c r="M621" s="110">
        <v>25.801580000000001</v>
      </c>
    </row>
    <row r="622" spans="1:13" ht="11.25" customHeight="1">
      <c r="C622" s="103" t="s">
        <v>171</v>
      </c>
      <c r="F622" s="123">
        <v>52</v>
      </c>
      <c r="G622" s="123">
        <v>52</v>
      </c>
      <c r="H622" s="123">
        <v>52</v>
      </c>
      <c r="I622" s="123">
        <v>52</v>
      </c>
      <c r="J622" s="123">
        <v>52</v>
      </c>
      <c r="K622" s="123">
        <v>52</v>
      </c>
      <c r="L622" s="123">
        <v>52</v>
      </c>
      <c r="M622" s="123">
        <v>52</v>
      </c>
    </row>
    <row r="623" spans="1:13" ht="11.25" customHeight="1">
      <c r="A623" s="116" t="s">
        <v>628</v>
      </c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</row>
    <row r="624" spans="1:13" ht="11.25" customHeight="1">
      <c r="A624" s="117" t="s">
        <v>629</v>
      </c>
      <c r="B624" s="117"/>
      <c r="C624" s="118" t="s">
        <v>630</v>
      </c>
      <c r="D624" s="119" t="s">
        <v>179</v>
      </c>
      <c r="E624" s="117">
        <v>0.97749589256101477</v>
      </c>
      <c r="F624" s="117">
        <v>25.801580000000001</v>
      </c>
      <c r="G624" s="117">
        <v>25.801580000000001</v>
      </c>
      <c r="H624" s="117">
        <v>25.801580000000001</v>
      </c>
      <c r="I624" s="117">
        <v>25.801580000000001</v>
      </c>
      <c r="J624" s="117">
        <v>25.801580000000001</v>
      </c>
      <c r="K624" s="117">
        <v>25.801580000000001</v>
      </c>
      <c r="L624" s="117">
        <v>25.801580000000001</v>
      </c>
      <c r="M624" s="117">
        <v>25.801580000000001</v>
      </c>
    </row>
    <row r="626" spans="1:13" ht="30" customHeight="1">
      <c r="A626" s="120"/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</row>
    <row r="627" spans="1:13" ht="11.25" customHeight="1">
      <c r="A627" s="110" t="s">
        <v>631</v>
      </c>
      <c r="B627" s="110"/>
      <c r="C627" s="111" t="s">
        <v>632</v>
      </c>
      <c r="D627" s="112" t="s">
        <v>2</v>
      </c>
      <c r="E627" s="110">
        <v>0.99988915818060708</v>
      </c>
      <c r="F627" s="110">
        <v>30.623999999999999</v>
      </c>
      <c r="G627" s="110">
        <v>30.623999999999999</v>
      </c>
      <c r="H627" s="110">
        <v>40.623999999999995</v>
      </c>
      <c r="I627" s="110">
        <v>40.623999999999995</v>
      </c>
      <c r="J627" s="110">
        <v>40.623999999999995</v>
      </c>
      <c r="K627" s="110">
        <v>40.623999999999995</v>
      </c>
      <c r="L627" s="110">
        <v>40.623999999999995</v>
      </c>
      <c r="M627" s="110">
        <v>40.623999999999995</v>
      </c>
    </row>
    <row r="628" spans="1:13" ht="11.25" customHeight="1">
      <c r="C628" s="103" t="s">
        <v>171</v>
      </c>
      <c r="F628" s="123">
        <v>50</v>
      </c>
      <c r="G628" s="123">
        <v>50</v>
      </c>
      <c r="H628" s="123">
        <v>50</v>
      </c>
      <c r="I628" s="123">
        <v>50</v>
      </c>
      <c r="J628" s="123">
        <v>50</v>
      </c>
      <c r="K628" s="123">
        <v>50</v>
      </c>
      <c r="L628" s="123">
        <v>50</v>
      </c>
      <c r="M628" s="123">
        <v>50</v>
      </c>
    </row>
    <row r="629" spans="1:13" ht="11.25" customHeight="1">
      <c r="A629" s="116" t="s">
        <v>633</v>
      </c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</row>
    <row r="630" spans="1:13" ht="11.25" customHeight="1">
      <c r="A630" s="117" t="s">
        <v>634</v>
      </c>
      <c r="B630" s="117"/>
      <c r="C630" s="118" t="s">
        <v>635</v>
      </c>
      <c r="D630" s="119" t="s">
        <v>179</v>
      </c>
      <c r="E630" s="117">
        <v>0.99988915818060708</v>
      </c>
      <c r="F630" s="117">
        <v>30.623999999999999</v>
      </c>
      <c r="G630" s="117">
        <v>30.623999999999999</v>
      </c>
      <c r="H630" s="117">
        <v>40.623999999999995</v>
      </c>
      <c r="I630" s="117">
        <v>40.623999999999995</v>
      </c>
      <c r="J630" s="117">
        <v>40.623999999999995</v>
      </c>
      <c r="K630" s="117">
        <v>40.623999999999995</v>
      </c>
      <c r="L630" s="117">
        <v>40.623999999999995</v>
      </c>
      <c r="M630" s="117">
        <v>40.623999999999995</v>
      </c>
    </row>
    <row r="631" spans="1:13" ht="11.25" customHeight="1">
      <c r="A631" s="174">
        <v>2019</v>
      </c>
      <c r="B631" s="174"/>
      <c r="C631" s="174" t="s">
        <v>636</v>
      </c>
      <c r="D631" s="174"/>
      <c r="E631" s="174"/>
    </row>
    <row r="633" spans="1:13" ht="30" customHeight="1">
      <c r="A633" s="120"/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</row>
    <row r="634" spans="1:13" ht="11.25" customHeight="1">
      <c r="A634" s="110" t="s">
        <v>637</v>
      </c>
      <c r="B634" s="110"/>
      <c r="C634" s="111" t="s">
        <v>638</v>
      </c>
      <c r="D634" s="112" t="s">
        <v>2</v>
      </c>
      <c r="E634" s="110">
        <v>0.99709240562072166</v>
      </c>
      <c r="F634" s="110">
        <v>18.64594</v>
      </c>
      <c r="G634" s="110">
        <v>18.64594</v>
      </c>
      <c r="H634" s="110">
        <v>18.64594</v>
      </c>
      <c r="I634" s="110">
        <v>18.64594</v>
      </c>
      <c r="J634" s="110">
        <v>18.64594</v>
      </c>
      <c r="K634" s="110">
        <v>18.64594</v>
      </c>
      <c r="L634" s="110">
        <v>18.64594</v>
      </c>
      <c r="M634" s="110">
        <v>18.64594</v>
      </c>
    </row>
    <row r="635" spans="1:13" ht="11.25" customHeight="1">
      <c r="C635" s="103" t="s">
        <v>171</v>
      </c>
      <c r="F635" s="123">
        <v>40</v>
      </c>
      <c r="G635" s="123">
        <v>40</v>
      </c>
      <c r="H635" s="123">
        <v>40</v>
      </c>
      <c r="I635" s="123">
        <v>40</v>
      </c>
      <c r="J635" s="123">
        <v>40</v>
      </c>
      <c r="K635" s="123">
        <v>40</v>
      </c>
      <c r="L635" s="123">
        <v>40</v>
      </c>
      <c r="M635" s="123">
        <v>40</v>
      </c>
    </row>
    <row r="636" spans="1:13" ht="11.25" customHeight="1">
      <c r="A636" s="116" t="s">
        <v>639</v>
      </c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</row>
    <row r="637" spans="1:13" ht="11.25" customHeight="1">
      <c r="A637" s="117" t="s">
        <v>640</v>
      </c>
      <c r="B637" s="117"/>
      <c r="C637" s="118" t="s">
        <v>641</v>
      </c>
      <c r="D637" s="119" t="s">
        <v>179</v>
      </c>
      <c r="E637" s="117">
        <v>0.99709240562072166</v>
      </c>
      <c r="F637" s="117">
        <v>18.64594</v>
      </c>
      <c r="G637" s="117">
        <v>18.64594</v>
      </c>
      <c r="H637" s="117">
        <v>18.64594</v>
      </c>
      <c r="I637" s="117">
        <v>18.64594</v>
      </c>
      <c r="J637" s="117">
        <v>18.64594</v>
      </c>
      <c r="K637" s="117">
        <v>18.64594</v>
      </c>
      <c r="L637" s="117">
        <v>18.64594</v>
      </c>
      <c r="M637" s="117">
        <v>18.64594</v>
      </c>
    </row>
    <row r="639" spans="1:13" ht="30" customHeight="1">
      <c r="A639" s="120"/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</row>
    <row r="640" spans="1:13" ht="11.25" customHeight="1">
      <c r="A640" s="110" t="s">
        <v>642</v>
      </c>
      <c r="B640" s="110"/>
      <c r="C640" s="111" t="s">
        <v>643</v>
      </c>
      <c r="D640" s="112" t="s">
        <v>2</v>
      </c>
      <c r="E640" s="110">
        <v>0.99620711433095621</v>
      </c>
      <c r="F640" s="110">
        <v>34.979748000000001</v>
      </c>
      <c r="G640" s="110">
        <v>34.979748000000001</v>
      </c>
      <c r="H640" s="110">
        <v>34.979748000000001</v>
      </c>
      <c r="I640" s="110">
        <v>34.979748000000001</v>
      </c>
      <c r="J640" s="110">
        <v>34.979748000000001</v>
      </c>
      <c r="K640" s="110">
        <v>34.979748000000001</v>
      </c>
      <c r="L640" s="110">
        <v>34.979748000000001</v>
      </c>
      <c r="M640" s="110">
        <v>34.979748000000001</v>
      </c>
    </row>
    <row r="641" spans="1:13" ht="11.25" customHeight="1">
      <c r="C641" s="103" t="s">
        <v>171</v>
      </c>
      <c r="F641" s="123">
        <v>60</v>
      </c>
      <c r="G641" s="123">
        <v>60</v>
      </c>
      <c r="H641" s="123">
        <v>60</v>
      </c>
      <c r="I641" s="123">
        <v>60</v>
      </c>
      <c r="J641" s="123">
        <v>60</v>
      </c>
      <c r="K641" s="123">
        <v>60</v>
      </c>
      <c r="L641" s="123">
        <v>60</v>
      </c>
      <c r="M641" s="123">
        <v>60</v>
      </c>
    </row>
    <row r="642" spans="1:13" ht="11.25" customHeight="1">
      <c r="A642" s="116" t="s">
        <v>644</v>
      </c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</row>
    <row r="643" spans="1:13" ht="11.25" customHeight="1">
      <c r="A643" s="117" t="s">
        <v>645</v>
      </c>
      <c r="B643" s="117"/>
      <c r="C643" s="118" t="s">
        <v>646</v>
      </c>
      <c r="D643" s="119" t="s">
        <v>179</v>
      </c>
      <c r="E643" s="117">
        <v>0.99618915175147615</v>
      </c>
      <c r="F643" s="117">
        <v>3.6627169999999993</v>
      </c>
      <c r="G643" s="117">
        <v>3.6627169999999993</v>
      </c>
      <c r="H643" s="117">
        <v>3.6627169999999993</v>
      </c>
      <c r="I643" s="117">
        <v>3.6627169999999993</v>
      </c>
      <c r="J643" s="117">
        <v>3.6627169999999993</v>
      </c>
      <c r="K643" s="117">
        <v>3.6627169999999993</v>
      </c>
      <c r="L643" s="117">
        <v>3.6627169999999993</v>
      </c>
      <c r="M643" s="117">
        <v>3.6627169999999993</v>
      </c>
    </row>
    <row r="645" spans="1:13" ht="11.25" customHeight="1">
      <c r="A645" s="117" t="s">
        <v>647</v>
      </c>
      <c r="B645" s="117"/>
      <c r="C645" s="118" t="s">
        <v>648</v>
      </c>
      <c r="D645" s="119" t="s">
        <v>179</v>
      </c>
      <c r="E645" s="117">
        <v>0.99620921243957128</v>
      </c>
      <c r="F645" s="117">
        <v>31.317031</v>
      </c>
      <c r="G645" s="117">
        <v>31.317031</v>
      </c>
      <c r="H645" s="117">
        <v>31.317031</v>
      </c>
      <c r="I645" s="117">
        <v>31.317031</v>
      </c>
      <c r="J645" s="117">
        <v>31.317031</v>
      </c>
      <c r="K645" s="117">
        <v>31.317031</v>
      </c>
      <c r="L645" s="117">
        <v>31.317031</v>
      </c>
      <c r="M645" s="117">
        <v>31.317031</v>
      </c>
    </row>
    <row r="647" spans="1:13" ht="30" customHeight="1">
      <c r="A647" s="120"/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</row>
    <row r="648" spans="1:13" ht="11.25" customHeight="1">
      <c r="A648" s="110" t="s">
        <v>649</v>
      </c>
      <c r="B648" s="110"/>
      <c r="C648" s="111" t="s">
        <v>650</v>
      </c>
      <c r="D648" s="112" t="s">
        <v>2</v>
      </c>
      <c r="E648" s="110">
        <v>0.96048581718177106</v>
      </c>
      <c r="F648" s="110">
        <v>20.664000000000001</v>
      </c>
      <c r="G648" s="110">
        <v>20.664000000000001</v>
      </c>
      <c r="H648" s="110">
        <v>20.664000000000001</v>
      </c>
      <c r="I648" s="110">
        <v>20.664000000000001</v>
      </c>
      <c r="J648" s="110">
        <v>20.664000000000001</v>
      </c>
      <c r="K648" s="110">
        <v>20.664000000000001</v>
      </c>
      <c r="L648" s="110">
        <v>20.664000000000001</v>
      </c>
      <c r="M648" s="110">
        <v>20.664000000000001</v>
      </c>
    </row>
    <row r="649" spans="1:13" ht="11.25" customHeight="1">
      <c r="C649" s="103" t="s">
        <v>171</v>
      </c>
      <c r="F649" s="123">
        <v>25</v>
      </c>
      <c r="G649" s="123">
        <v>25</v>
      </c>
      <c r="H649" s="123">
        <v>25</v>
      </c>
      <c r="I649" s="123">
        <v>25</v>
      </c>
      <c r="J649" s="123">
        <v>25</v>
      </c>
      <c r="K649" s="123">
        <v>25</v>
      </c>
      <c r="L649" s="123">
        <v>25</v>
      </c>
      <c r="M649" s="123">
        <v>25</v>
      </c>
    </row>
    <row r="650" spans="1:13" ht="11.25" customHeight="1">
      <c r="A650" s="116" t="s">
        <v>651</v>
      </c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</row>
    <row r="651" spans="1:13" ht="11.25" customHeight="1">
      <c r="A651" s="117" t="s">
        <v>652</v>
      </c>
      <c r="B651" s="117"/>
      <c r="C651" s="118" t="s">
        <v>653</v>
      </c>
      <c r="D651" s="119" t="s">
        <v>179</v>
      </c>
      <c r="E651" s="117">
        <v>0.96090021942162829</v>
      </c>
      <c r="F651" s="117">
        <v>1.1844589999999997</v>
      </c>
      <c r="G651" s="117">
        <v>1.1844589999999997</v>
      </c>
      <c r="H651" s="117">
        <v>1.1844589999999997</v>
      </c>
      <c r="I651" s="117">
        <v>1.1844589999999997</v>
      </c>
      <c r="J651" s="117">
        <v>1.1844589999999997</v>
      </c>
      <c r="K651" s="117">
        <v>1.1844589999999997</v>
      </c>
      <c r="L651" s="117">
        <v>1.1844589999999997</v>
      </c>
      <c r="M651" s="117">
        <v>1.1844589999999997</v>
      </c>
    </row>
    <row r="653" spans="1:13" ht="11.25" customHeight="1">
      <c r="A653" s="117" t="s">
        <v>654</v>
      </c>
      <c r="B653" s="117"/>
      <c r="C653" s="118" t="s">
        <v>655</v>
      </c>
      <c r="D653" s="119" t="s">
        <v>176</v>
      </c>
      <c r="E653" s="117">
        <v>0.98512396033886451</v>
      </c>
      <c r="F653" s="117">
        <v>9.5315410000000025</v>
      </c>
      <c r="G653" s="117">
        <v>9.5315410000000025</v>
      </c>
      <c r="H653" s="117">
        <v>9.5315410000000025</v>
      </c>
      <c r="I653" s="117">
        <v>9.5315410000000025</v>
      </c>
      <c r="J653" s="117">
        <v>9.5315410000000025</v>
      </c>
      <c r="K653" s="117">
        <v>9.5315410000000025</v>
      </c>
      <c r="L653" s="117">
        <v>9.5315410000000025</v>
      </c>
      <c r="M653" s="117">
        <v>9.5315410000000025</v>
      </c>
    </row>
    <row r="655" spans="1:13" ht="11.25" customHeight="1">
      <c r="A655" s="116" t="s">
        <v>656</v>
      </c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</row>
    <row r="656" spans="1:13" ht="11.25" customHeight="1">
      <c r="A656" s="117" t="s">
        <v>657</v>
      </c>
      <c r="B656" s="117"/>
      <c r="C656" s="118" t="s">
        <v>658</v>
      </c>
      <c r="D656" s="119" t="s">
        <v>179</v>
      </c>
      <c r="E656" s="117">
        <v>1</v>
      </c>
      <c r="F656" s="117">
        <v>-3.5999999999999997E-2</v>
      </c>
      <c r="G656" s="117">
        <v>-3.5999999999999997E-2</v>
      </c>
      <c r="H656" s="117">
        <v>-3.5999999999999997E-2</v>
      </c>
      <c r="I656" s="117">
        <v>-3.5999999999999997E-2</v>
      </c>
      <c r="J656" s="117">
        <v>-3.5999999999999997E-2</v>
      </c>
      <c r="K656" s="117">
        <v>-3.5999999999999997E-2</v>
      </c>
      <c r="L656" s="117">
        <v>-3.5999999999999997E-2</v>
      </c>
      <c r="M656" s="117">
        <v>-3.5999999999999997E-2</v>
      </c>
    </row>
    <row r="658" spans="1:13" ht="11.25" customHeight="1">
      <c r="A658" s="117" t="s">
        <v>659</v>
      </c>
      <c r="B658" s="117"/>
      <c r="C658" s="118" t="s">
        <v>660</v>
      </c>
      <c r="D658" s="119" t="s">
        <v>176</v>
      </c>
      <c r="E658" s="117">
        <v>0.92878432405963129</v>
      </c>
      <c r="F658" s="117">
        <v>9.984</v>
      </c>
      <c r="G658" s="117">
        <v>9.984</v>
      </c>
      <c r="H658" s="117">
        <v>9.984</v>
      </c>
      <c r="I658" s="117">
        <v>9.984</v>
      </c>
      <c r="J658" s="117">
        <v>9.984</v>
      </c>
      <c r="K658" s="117">
        <v>9.984</v>
      </c>
      <c r="L658" s="117">
        <v>9.984</v>
      </c>
      <c r="M658" s="117">
        <v>9.984</v>
      </c>
    </row>
    <row r="660" spans="1:13" ht="30" customHeight="1">
      <c r="A660" s="120"/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</row>
    <row r="661" spans="1:13" ht="11.25" customHeight="1">
      <c r="A661" s="110" t="s">
        <v>661</v>
      </c>
      <c r="B661" s="110"/>
      <c r="C661" s="111" t="s">
        <v>662</v>
      </c>
      <c r="D661" s="112" t="s">
        <v>2</v>
      </c>
      <c r="E661" s="110">
        <v>0.99948754821788865</v>
      </c>
      <c r="F661" s="110">
        <v>16.711200000000002</v>
      </c>
      <c r="G661" s="110">
        <v>16.711200000000002</v>
      </c>
      <c r="H661" s="110">
        <v>16.711200000000002</v>
      </c>
      <c r="I661" s="110">
        <v>16.711200000000002</v>
      </c>
      <c r="J661" s="110">
        <v>16.711200000000002</v>
      </c>
      <c r="K661" s="110">
        <v>16.711200000000002</v>
      </c>
      <c r="L661" s="110">
        <v>16.711200000000002</v>
      </c>
      <c r="M661" s="110">
        <v>16.711200000000002</v>
      </c>
    </row>
    <row r="662" spans="1:13" ht="11.25" customHeight="1">
      <c r="C662" s="103" t="s">
        <v>171</v>
      </c>
      <c r="F662" s="123">
        <v>18.75</v>
      </c>
      <c r="G662" s="123">
        <v>18.75</v>
      </c>
      <c r="H662" s="123">
        <v>18.75</v>
      </c>
      <c r="I662" s="123">
        <v>18.75</v>
      </c>
      <c r="J662" s="123">
        <v>18.75</v>
      </c>
      <c r="K662" s="123">
        <v>18.75</v>
      </c>
      <c r="L662" s="123">
        <v>18.75</v>
      </c>
      <c r="M662" s="123">
        <v>18.75</v>
      </c>
    </row>
    <row r="663" spans="1:13" ht="11.25" customHeight="1">
      <c r="A663" s="116" t="s">
        <v>663</v>
      </c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</row>
    <row r="664" spans="1:13" ht="11.25" customHeight="1">
      <c r="A664" s="117" t="s">
        <v>664</v>
      </c>
      <c r="B664" s="117"/>
      <c r="C664" s="118" t="s">
        <v>665</v>
      </c>
      <c r="D664" s="119" t="s">
        <v>179</v>
      </c>
      <c r="E664" s="117">
        <v>0.98489232157045403</v>
      </c>
      <c r="F664" s="117">
        <v>1.7472000000000001</v>
      </c>
      <c r="G664" s="117">
        <v>1.7472000000000001</v>
      </c>
      <c r="H664" s="117">
        <v>1.7472000000000001</v>
      </c>
      <c r="I664" s="117">
        <v>1.7472000000000001</v>
      </c>
      <c r="J664" s="117">
        <v>1.7472000000000001</v>
      </c>
      <c r="K664" s="117">
        <v>1.7472000000000001</v>
      </c>
      <c r="L664" s="117">
        <v>1.7472000000000001</v>
      </c>
      <c r="M664" s="117">
        <v>1.7472000000000001</v>
      </c>
    </row>
    <row r="666" spans="1:13" ht="11.25" customHeight="1">
      <c r="A666" s="116" t="s">
        <v>666</v>
      </c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</row>
    <row r="667" spans="1:13" ht="11.25" customHeight="1">
      <c r="A667" s="117" t="s">
        <v>667</v>
      </c>
      <c r="B667" s="117"/>
      <c r="C667" s="118" t="s">
        <v>668</v>
      </c>
      <c r="D667" s="119" t="s">
        <v>179</v>
      </c>
      <c r="E667" s="117">
        <v>0.9998839437081285</v>
      </c>
      <c r="F667" s="117">
        <v>14.964</v>
      </c>
      <c r="G667" s="117">
        <v>14.964</v>
      </c>
      <c r="H667" s="117">
        <v>14.964</v>
      </c>
      <c r="I667" s="117">
        <v>14.964</v>
      </c>
      <c r="J667" s="117">
        <v>14.964</v>
      </c>
      <c r="K667" s="117">
        <v>14.964</v>
      </c>
      <c r="L667" s="117">
        <v>14.964</v>
      </c>
      <c r="M667" s="117">
        <v>14.964</v>
      </c>
    </row>
    <row r="669" spans="1:13" ht="30" customHeight="1">
      <c r="A669" s="120"/>
      <c r="B669" s="120"/>
      <c r="C669" s="120"/>
      <c r="D669" s="120"/>
      <c r="E669" s="120"/>
      <c r="F669" s="120"/>
      <c r="G669" s="120"/>
      <c r="H669" s="120"/>
      <c r="I669" s="120"/>
      <c r="J669" s="120"/>
      <c r="K669" s="120"/>
      <c r="L669" s="120"/>
      <c r="M669" s="120"/>
    </row>
    <row r="670" spans="1:13" ht="11.25" customHeight="1">
      <c r="A670" s="110" t="s">
        <v>669</v>
      </c>
      <c r="B670" s="110"/>
      <c r="C670" s="111" t="s">
        <v>670</v>
      </c>
      <c r="D670" s="112" t="s">
        <v>2</v>
      </c>
      <c r="E670" s="110">
        <v>0.99917431002981349</v>
      </c>
      <c r="F670" s="110">
        <v>34.816375999999998</v>
      </c>
      <c r="G670" s="110">
        <v>34.816375999999998</v>
      </c>
      <c r="H670" s="110">
        <v>34.816375999999998</v>
      </c>
      <c r="I670" s="110">
        <v>34.816375999999998</v>
      </c>
      <c r="J670" s="110">
        <v>34.816375999999998</v>
      </c>
      <c r="K670" s="110">
        <v>34.816375999999998</v>
      </c>
      <c r="L670" s="110">
        <v>34.816375999999998</v>
      </c>
      <c r="M670" s="110">
        <v>34.816375999999998</v>
      </c>
    </row>
    <row r="671" spans="1:13" ht="11.25" customHeight="1">
      <c r="C671" s="103" t="s">
        <v>171</v>
      </c>
      <c r="F671" s="123">
        <v>48</v>
      </c>
      <c r="G671" s="123">
        <v>48</v>
      </c>
      <c r="H671" s="123">
        <v>48</v>
      </c>
      <c r="I671" s="123">
        <v>48</v>
      </c>
      <c r="J671" s="123">
        <v>48</v>
      </c>
      <c r="K671" s="123">
        <v>48</v>
      </c>
      <c r="L671" s="123">
        <v>48</v>
      </c>
      <c r="M671" s="123">
        <v>48</v>
      </c>
    </row>
    <row r="672" spans="1:13" ht="11.25" customHeight="1">
      <c r="A672" s="116" t="s">
        <v>671</v>
      </c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</row>
    <row r="673" spans="1:13" ht="11.25" customHeight="1">
      <c r="A673" s="117" t="s">
        <v>672</v>
      </c>
      <c r="B673" s="117"/>
      <c r="C673" s="118" t="s">
        <v>673</v>
      </c>
      <c r="D673" s="119" t="s">
        <v>179</v>
      </c>
      <c r="E673" s="117">
        <v>0.9991748474374329</v>
      </c>
      <c r="F673" s="117">
        <v>21.593191999999998</v>
      </c>
      <c r="G673" s="117">
        <v>21.593191999999998</v>
      </c>
      <c r="H673" s="117">
        <v>21.593191999999998</v>
      </c>
      <c r="I673" s="117">
        <v>21.593191999999998</v>
      </c>
      <c r="J673" s="117">
        <v>21.593191999999998</v>
      </c>
      <c r="K673" s="117">
        <v>21.593191999999998</v>
      </c>
      <c r="L673" s="117">
        <v>21.593191999999998</v>
      </c>
      <c r="M673" s="117">
        <v>21.593191999999998</v>
      </c>
    </row>
    <row r="675" spans="1:13" ht="11.25" customHeight="1">
      <c r="A675" s="117" t="s">
        <v>674</v>
      </c>
      <c r="B675" s="117"/>
      <c r="C675" s="118" t="s">
        <v>675</v>
      </c>
      <c r="D675" s="119" t="s">
        <v>179</v>
      </c>
      <c r="E675" s="117">
        <v>0.99917343207934373</v>
      </c>
      <c r="F675" s="117">
        <v>13.223184</v>
      </c>
      <c r="G675" s="117">
        <v>13.223184</v>
      </c>
      <c r="H675" s="117">
        <v>13.223184</v>
      </c>
      <c r="I675" s="117">
        <v>13.223184</v>
      </c>
      <c r="J675" s="117">
        <v>13.223184</v>
      </c>
      <c r="K675" s="117">
        <v>13.223184</v>
      </c>
      <c r="L675" s="117">
        <v>13.223184</v>
      </c>
      <c r="M675" s="117">
        <v>13.223184</v>
      </c>
    </row>
    <row r="677" spans="1:13" ht="30" customHeight="1">
      <c r="A677" s="120"/>
      <c r="B677" s="120"/>
      <c r="C677" s="120"/>
      <c r="D677" s="120"/>
      <c r="E677" s="120"/>
      <c r="F677" s="120"/>
      <c r="G677" s="120"/>
      <c r="H677" s="120"/>
      <c r="I677" s="120"/>
      <c r="J677" s="120"/>
      <c r="K677" s="120"/>
      <c r="L677" s="120"/>
      <c r="M677" s="120"/>
    </row>
    <row r="678" spans="1:13" ht="11.25" customHeight="1">
      <c r="A678" s="110" t="s">
        <v>676</v>
      </c>
      <c r="B678" s="110"/>
      <c r="C678" s="111" t="s">
        <v>677</v>
      </c>
      <c r="D678" s="112" t="s">
        <v>2</v>
      </c>
      <c r="E678" s="110">
        <v>0.98915974850544663</v>
      </c>
      <c r="F678" s="110">
        <v>23.605499999999999</v>
      </c>
      <c r="G678" s="110">
        <v>23.605499999999999</v>
      </c>
      <c r="H678" s="110">
        <v>23.605499999999999</v>
      </c>
      <c r="I678" s="110">
        <v>23.605499999999999</v>
      </c>
      <c r="J678" s="110">
        <v>23.605499999999999</v>
      </c>
      <c r="K678" s="110">
        <v>23.605499999999999</v>
      </c>
      <c r="L678" s="110">
        <v>23.605499999999999</v>
      </c>
      <c r="M678" s="110">
        <v>23.605499999999999</v>
      </c>
    </row>
    <row r="679" spans="1:13" ht="11.25" customHeight="1">
      <c r="C679" s="103" t="s">
        <v>171</v>
      </c>
      <c r="F679" s="123">
        <v>50</v>
      </c>
      <c r="G679" s="123">
        <v>50</v>
      </c>
      <c r="H679" s="123">
        <v>50</v>
      </c>
      <c r="I679" s="123">
        <v>50</v>
      </c>
      <c r="J679" s="123">
        <v>50</v>
      </c>
      <c r="K679" s="123">
        <v>50</v>
      </c>
      <c r="L679" s="123">
        <v>50</v>
      </c>
      <c r="M679" s="123">
        <v>50</v>
      </c>
    </row>
    <row r="680" spans="1:13" ht="11.25" customHeight="1">
      <c r="A680" s="116" t="s">
        <v>678</v>
      </c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</row>
    <row r="681" spans="1:13" ht="11.25" customHeight="1">
      <c r="A681" s="117" t="s">
        <v>679</v>
      </c>
      <c r="B681" s="117"/>
      <c r="C681" s="118" t="s">
        <v>680</v>
      </c>
      <c r="D681" s="119" t="s">
        <v>179</v>
      </c>
      <c r="E681" s="117">
        <v>0.98915974850544663</v>
      </c>
      <c r="F681" s="117">
        <v>23.605499999999999</v>
      </c>
      <c r="G681" s="117">
        <v>23.605499999999999</v>
      </c>
      <c r="H681" s="117">
        <v>23.605499999999999</v>
      </c>
      <c r="I681" s="117">
        <v>23.605499999999999</v>
      </c>
      <c r="J681" s="117">
        <v>23.605499999999999</v>
      </c>
      <c r="K681" s="117">
        <v>23.605499999999999</v>
      </c>
      <c r="L681" s="117">
        <v>23.605499999999999</v>
      </c>
      <c r="M681" s="117">
        <v>23.605499999999999</v>
      </c>
    </row>
    <row r="683" spans="1:13" ht="30" customHeight="1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</row>
    <row r="684" spans="1:13" ht="11.25" customHeight="1">
      <c r="A684" s="110" t="s">
        <v>681</v>
      </c>
      <c r="B684" s="110"/>
      <c r="C684" s="111" t="s">
        <v>682</v>
      </c>
      <c r="D684" s="112" t="s">
        <v>2</v>
      </c>
      <c r="E684" s="110">
        <v>0.98317397592554501</v>
      </c>
      <c r="F684" s="110">
        <v>39.029505999999998</v>
      </c>
      <c r="G684" s="110">
        <v>41.279505999999998</v>
      </c>
      <c r="H684" s="110">
        <v>51.669505999999998</v>
      </c>
      <c r="I684" s="110">
        <v>51.669505999999998</v>
      </c>
      <c r="J684" s="110">
        <v>51.669505999999998</v>
      </c>
      <c r="K684" s="110">
        <v>51.669505999999998</v>
      </c>
      <c r="L684" s="110">
        <v>51.669505999999998</v>
      </c>
      <c r="M684" s="110">
        <v>51.669505999999998</v>
      </c>
    </row>
    <row r="685" spans="1:13" ht="11.25" customHeight="1">
      <c r="C685" s="103" t="s">
        <v>171</v>
      </c>
      <c r="F685" s="123">
        <v>60</v>
      </c>
      <c r="G685" s="123">
        <v>60</v>
      </c>
      <c r="H685" s="123">
        <v>60</v>
      </c>
      <c r="I685" s="123">
        <v>60</v>
      </c>
      <c r="J685" s="123">
        <v>60</v>
      </c>
      <c r="K685" s="123">
        <v>60</v>
      </c>
      <c r="L685" s="123">
        <v>60</v>
      </c>
      <c r="M685" s="123">
        <v>60</v>
      </c>
    </row>
    <row r="686" spans="1:13" ht="11.25" customHeight="1">
      <c r="A686" s="116" t="s">
        <v>683</v>
      </c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</row>
    <row r="687" spans="1:13" ht="11.25" customHeight="1">
      <c r="A687" s="117" t="s">
        <v>684</v>
      </c>
      <c r="B687" s="117"/>
      <c r="C687" s="118" t="s">
        <v>685</v>
      </c>
      <c r="D687" s="119" t="s">
        <v>176</v>
      </c>
      <c r="E687" s="117">
        <v>0.98317397592554501</v>
      </c>
      <c r="F687" s="117">
        <v>39.029505999999998</v>
      </c>
      <c r="G687" s="117">
        <v>41.279505999999998</v>
      </c>
      <c r="H687" s="117">
        <v>51.669505999999998</v>
      </c>
      <c r="I687" s="117">
        <v>51.669505999999998</v>
      </c>
      <c r="J687" s="117">
        <v>51.669505999999998</v>
      </c>
      <c r="K687" s="117">
        <v>51.669505999999998</v>
      </c>
      <c r="L687" s="117">
        <v>51.669505999999998</v>
      </c>
      <c r="M687" s="117">
        <v>51.669505999999998</v>
      </c>
    </row>
    <row r="688" spans="1:13" ht="11.25" customHeight="1">
      <c r="A688" s="174">
        <v>2018</v>
      </c>
      <c r="B688" s="174"/>
      <c r="C688" s="174" t="s">
        <v>686</v>
      </c>
      <c r="D688" s="174"/>
      <c r="E688" s="174"/>
    </row>
    <row r="689" spans="1:13" ht="11.25" customHeight="1">
      <c r="A689" s="174">
        <v>2018</v>
      </c>
      <c r="B689" s="174"/>
      <c r="C689" s="174" t="s">
        <v>687</v>
      </c>
      <c r="D689" s="174"/>
      <c r="E689" s="174"/>
    </row>
    <row r="690" spans="1:13" ht="11.25" customHeight="1">
      <c r="A690" s="174">
        <v>2019</v>
      </c>
      <c r="B690" s="174"/>
      <c r="C690" s="174" t="s">
        <v>688</v>
      </c>
      <c r="D690" s="174"/>
      <c r="E690" s="174"/>
    </row>
    <row r="692" spans="1:13" ht="30" customHeight="1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</row>
    <row r="693" spans="1:13" ht="11.25" customHeight="1">
      <c r="A693" s="110" t="s">
        <v>689</v>
      </c>
      <c r="B693" s="110"/>
      <c r="C693" s="111" t="s">
        <v>690</v>
      </c>
      <c r="D693" s="112" t="s">
        <v>2</v>
      </c>
      <c r="E693" s="110">
        <v>0.99922215321440988</v>
      </c>
      <c r="F693" s="110">
        <v>37.70431</v>
      </c>
      <c r="G693" s="110">
        <v>38.70431</v>
      </c>
      <c r="H693" s="110">
        <v>38.70431</v>
      </c>
      <c r="I693" s="110">
        <v>38.70431</v>
      </c>
      <c r="J693" s="110">
        <v>38.70431</v>
      </c>
      <c r="K693" s="110">
        <v>38.70431</v>
      </c>
      <c r="L693" s="110">
        <v>38.70431</v>
      </c>
      <c r="M693" s="110">
        <v>38.70431</v>
      </c>
    </row>
    <row r="694" spans="1:13" ht="11.25" customHeight="1">
      <c r="C694" s="103" t="s">
        <v>171</v>
      </c>
      <c r="F694" s="123">
        <v>52</v>
      </c>
      <c r="G694" s="123">
        <v>52</v>
      </c>
      <c r="H694" s="123">
        <v>52</v>
      </c>
      <c r="I694" s="123">
        <v>52</v>
      </c>
      <c r="J694" s="123">
        <v>52</v>
      </c>
      <c r="K694" s="123">
        <v>52</v>
      </c>
      <c r="L694" s="123">
        <v>52</v>
      </c>
      <c r="M694" s="123">
        <v>52</v>
      </c>
    </row>
    <row r="695" spans="1:13" ht="11.25" customHeight="1">
      <c r="A695" s="116" t="s">
        <v>691</v>
      </c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</row>
    <row r="696" spans="1:13" ht="11.25" customHeight="1">
      <c r="A696" s="117" t="s">
        <v>692</v>
      </c>
      <c r="B696" s="117"/>
      <c r="C696" s="118" t="s">
        <v>693</v>
      </c>
      <c r="D696" s="119" t="s">
        <v>179</v>
      </c>
      <c r="E696" s="117">
        <v>0.99177429089846814</v>
      </c>
      <c r="F696" s="117">
        <v>25.848310000000001</v>
      </c>
      <c r="G696" s="117">
        <v>26.848310000000001</v>
      </c>
      <c r="H696" s="117">
        <v>26.848310000000001</v>
      </c>
      <c r="I696" s="117">
        <v>26.848310000000001</v>
      </c>
      <c r="J696" s="117">
        <v>26.848310000000001</v>
      </c>
      <c r="K696" s="117">
        <v>26.848310000000001</v>
      </c>
      <c r="L696" s="117">
        <v>26.848310000000001</v>
      </c>
      <c r="M696" s="117">
        <v>26.848310000000001</v>
      </c>
    </row>
    <row r="697" spans="1:13" ht="11.25" customHeight="1">
      <c r="A697" s="174">
        <v>2018</v>
      </c>
      <c r="B697" s="174"/>
      <c r="C697" s="174" t="s">
        <v>694</v>
      </c>
      <c r="D697" s="174"/>
      <c r="E697" s="174"/>
    </row>
    <row r="699" spans="1:13" ht="11.25" customHeight="1">
      <c r="B699" s="125" t="s">
        <v>261</v>
      </c>
    </row>
    <row r="700" spans="1:13" ht="11.25" customHeight="1">
      <c r="A700" s="174">
        <v>2018</v>
      </c>
      <c r="B700" s="174"/>
      <c r="C700" s="174" t="s">
        <v>695</v>
      </c>
      <c r="D700" s="174"/>
      <c r="E700" s="174"/>
    </row>
    <row r="702" spans="1:13" ht="11.25" customHeight="1">
      <c r="A702" s="116" t="s">
        <v>696</v>
      </c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</row>
    <row r="703" spans="1:13" ht="11.25" customHeight="1">
      <c r="A703" s="117" t="s">
        <v>697</v>
      </c>
      <c r="B703" s="117"/>
      <c r="C703" s="118" t="s">
        <v>698</v>
      </c>
      <c r="D703" s="119" t="s">
        <v>176</v>
      </c>
      <c r="E703" s="117">
        <v>0.98806916726264726</v>
      </c>
      <c r="F703" s="117">
        <v>11.856</v>
      </c>
      <c r="G703" s="117">
        <v>11.856</v>
      </c>
      <c r="H703" s="117">
        <v>11.856</v>
      </c>
      <c r="I703" s="117">
        <v>11.856</v>
      </c>
      <c r="J703" s="117">
        <v>11.856</v>
      </c>
      <c r="K703" s="117">
        <v>11.856</v>
      </c>
      <c r="L703" s="117">
        <v>11.856</v>
      </c>
      <c r="M703" s="117">
        <v>11.856</v>
      </c>
    </row>
    <row r="705" spans="1:13" ht="30" customHeight="1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</row>
    <row r="706" spans="1:13" ht="11.25" customHeight="1">
      <c r="A706" s="110" t="s">
        <v>699</v>
      </c>
      <c r="B706" s="110"/>
      <c r="C706" s="111" t="s">
        <v>700</v>
      </c>
      <c r="D706" s="112" t="s">
        <v>2</v>
      </c>
      <c r="E706" s="110">
        <v>0.99708231502521272</v>
      </c>
      <c r="F706" s="110">
        <v>43.753219999999999</v>
      </c>
      <c r="G706" s="110">
        <v>47.753219999999999</v>
      </c>
      <c r="H706" s="110">
        <v>51.753219999999999</v>
      </c>
      <c r="I706" s="110">
        <v>53.753219999999999</v>
      </c>
      <c r="J706" s="110">
        <v>53.753219999999999</v>
      </c>
      <c r="K706" s="110">
        <v>53.753219999999999</v>
      </c>
      <c r="L706" s="110">
        <v>53.753219999999999</v>
      </c>
      <c r="M706" s="110">
        <v>53.753219999999999</v>
      </c>
    </row>
    <row r="707" spans="1:13" ht="11.25" customHeight="1">
      <c r="C707" s="103" t="s">
        <v>171</v>
      </c>
      <c r="F707" s="123">
        <v>65</v>
      </c>
      <c r="G707" s="123">
        <v>65</v>
      </c>
      <c r="H707" s="123">
        <v>65</v>
      </c>
      <c r="I707" s="123">
        <v>65</v>
      </c>
      <c r="J707" s="123">
        <v>65</v>
      </c>
      <c r="K707" s="123">
        <v>65</v>
      </c>
      <c r="L707" s="123">
        <v>65</v>
      </c>
      <c r="M707" s="123">
        <v>65</v>
      </c>
    </row>
    <row r="708" spans="1:13" ht="11.25" customHeight="1">
      <c r="A708" s="116" t="s">
        <v>701</v>
      </c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</row>
    <row r="709" spans="1:13" ht="11.25" customHeight="1">
      <c r="A709" s="117" t="s">
        <v>702</v>
      </c>
      <c r="B709" s="117"/>
      <c r="C709" s="118" t="s">
        <v>703</v>
      </c>
      <c r="D709" s="119" t="s">
        <v>179</v>
      </c>
      <c r="E709" s="117">
        <v>0.99707961450683313</v>
      </c>
      <c r="F709" s="117">
        <v>37.960160999999999</v>
      </c>
      <c r="G709" s="117">
        <v>39.960160999999999</v>
      </c>
      <c r="H709" s="117">
        <v>39.960160999999999</v>
      </c>
      <c r="I709" s="117">
        <v>41.960160999999999</v>
      </c>
      <c r="J709" s="117">
        <v>41.960160999999999</v>
      </c>
      <c r="K709" s="117">
        <v>41.960160999999999</v>
      </c>
      <c r="L709" s="117">
        <v>41.960160999999999</v>
      </c>
      <c r="M709" s="117">
        <v>41.960160999999999</v>
      </c>
    </row>
    <row r="710" spans="1:13" ht="11.25" customHeight="1">
      <c r="A710" s="174">
        <v>2018</v>
      </c>
      <c r="B710" s="174"/>
      <c r="C710" s="174" t="s">
        <v>704</v>
      </c>
      <c r="D710" s="174"/>
      <c r="E710" s="174"/>
    </row>
    <row r="711" spans="1:13" ht="11.25" customHeight="1">
      <c r="A711" s="174">
        <v>2020</v>
      </c>
      <c r="B711" s="174"/>
      <c r="C711" s="174" t="s">
        <v>705</v>
      </c>
      <c r="D711" s="174"/>
      <c r="E711" s="174"/>
    </row>
    <row r="713" spans="1:13" ht="11.25" customHeight="1">
      <c r="A713" s="117" t="s">
        <v>706</v>
      </c>
      <c r="B713" s="117"/>
      <c r="C713" s="118" t="s">
        <v>707</v>
      </c>
      <c r="D713" s="119" t="s">
        <v>179</v>
      </c>
      <c r="E713" s="117">
        <v>0.99709996713750515</v>
      </c>
      <c r="F713" s="117">
        <v>5.7930590000000004</v>
      </c>
      <c r="G713" s="117">
        <v>7.7930590000000004</v>
      </c>
      <c r="H713" s="117">
        <v>11.793059</v>
      </c>
      <c r="I713" s="117">
        <v>11.793059</v>
      </c>
      <c r="J713" s="117">
        <v>11.793059</v>
      </c>
      <c r="K713" s="117">
        <v>11.793059</v>
      </c>
      <c r="L713" s="117">
        <v>11.793059</v>
      </c>
      <c r="M713" s="117">
        <v>11.793059</v>
      </c>
    </row>
    <row r="714" spans="1:13" ht="11.25" customHeight="1">
      <c r="A714" s="174">
        <v>2018</v>
      </c>
      <c r="B714" s="174"/>
      <c r="C714" s="174" t="s">
        <v>708</v>
      </c>
      <c r="D714" s="174"/>
      <c r="E714" s="174"/>
    </row>
    <row r="715" spans="1:13" ht="11.25" customHeight="1">
      <c r="A715" s="174">
        <v>2019</v>
      </c>
      <c r="B715" s="174"/>
      <c r="C715" s="174" t="s">
        <v>709</v>
      </c>
      <c r="D715" s="174"/>
      <c r="E715" s="174"/>
    </row>
    <row r="717" spans="1:13" ht="30" customHeight="1">
      <c r="A717" s="120"/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</row>
    <row r="718" spans="1:13" ht="11.25" customHeight="1">
      <c r="A718" s="110" t="s">
        <v>710</v>
      </c>
      <c r="B718" s="110"/>
      <c r="C718" s="111" t="s">
        <v>711</v>
      </c>
      <c r="D718" s="112" t="s">
        <v>2</v>
      </c>
      <c r="E718" s="110">
        <v>0.97445740278612414</v>
      </c>
      <c r="F718" s="110">
        <v>16.066116000000001</v>
      </c>
      <c r="G718" s="110">
        <v>16.066116000000001</v>
      </c>
      <c r="H718" s="110">
        <v>16.066116000000001</v>
      </c>
      <c r="I718" s="110">
        <v>16.066116000000001</v>
      </c>
      <c r="J718" s="110">
        <v>16.066116000000001</v>
      </c>
      <c r="K718" s="110">
        <v>16.066116000000001</v>
      </c>
      <c r="L718" s="110">
        <v>16.066116000000001</v>
      </c>
      <c r="M718" s="110">
        <v>16.066116000000001</v>
      </c>
    </row>
    <row r="719" spans="1:13" ht="11.25" customHeight="1">
      <c r="C719" s="103" t="s">
        <v>171</v>
      </c>
      <c r="F719" s="123">
        <v>21</v>
      </c>
      <c r="G719" s="123">
        <v>21</v>
      </c>
      <c r="H719" s="123">
        <v>21</v>
      </c>
      <c r="I719" s="123">
        <v>21</v>
      </c>
      <c r="J719" s="123">
        <v>21</v>
      </c>
      <c r="K719" s="123">
        <v>21</v>
      </c>
      <c r="L719" s="123">
        <v>21</v>
      </c>
      <c r="M719" s="123">
        <v>21</v>
      </c>
    </row>
    <row r="720" spans="1:13" ht="11.25" customHeight="1">
      <c r="A720" s="116" t="s">
        <v>712</v>
      </c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</row>
    <row r="721" spans="1:13" ht="11.25" customHeight="1">
      <c r="A721" s="117" t="s">
        <v>713</v>
      </c>
      <c r="B721" s="117"/>
      <c r="C721" s="118" t="s">
        <v>714</v>
      </c>
      <c r="D721" s="119" t="s">
        <v>517</v>
      </c>
      <c r="E721" s="117">
        <v>0.97290867153476801</v>
      </c>
      <c r="F721" s="117">
        <v>6.1690690000000004</v>
      </c>
      <c r="G721" s="117">
        <v>6.1690690000000004</v>
      </c>
      <c r="H721" s="117">
        <v>6.1690690000000004</v>
      </c>
      <c r="I721" s="117">
        <v>6.1690690000000004</v>
      </c>
      <c r="J721" s="117">
        <v>6.1690690000000004</v>
      </c>
      <c r="K721" s="117">
        <v>6.1690690000000004</v>
      </c>
      <c r="L721" s="117">
        <v>6.1690690000000004</v>
      </c>
      <c r="M721" s="117">
        <v>6.1690690000000004</v>
      </c>
    </row>
    <row r="723" spans="1:13" ht="11.25" customHeight="1">
      <c r="A723" s="117" t="s">
        <v>715</v>
      </c>
      <c r="B723" s="117"/>
      <c r="C723" s="118" t="s">
        <v>716</v>
      </c>
      <c r="D723" s="119" t="s">
        <v>176</v>
      </c>
      <c r="E723" s="117">
        <v>0.90640783139749503</v>
      </c>
      <c r="F723" s="117">
        <v>1.6995</v>
      </c>
      <c r="G723" s="117">
        <v>1.6995</v>
      </c>
      <c r="H723" s="117">
        <v>1.6995</v>
      </c>
      <c r="I723" s="117">
        <v>1.6995</v>
      </c>
      <c r="J723" s="117">
        <v>1.6995</v>
      </c>
      <c r="K723" s="117">
        <v>1.6995</v>
      </c>
      <c r="L723" s="117">
        <v>1.6995</v>
      </c>
      <c r="M723" s="117">
        <v>1.6995</v>
      </c>
    </row>
    <row r="725" spans="1:13" ht="11.25" customHeight="1">
      <c r="A725" s="117" t="s">
        <v>717</v>
      </c>
      <c r="B725" s="117"/>
      <c r="C725" s="118" t="s">
        <v>718</v>
      </c>
      <c r="D725" s="119" t="s">
        <v>176</v>
      </c>
      <c r="E725" s="117">
        <v>0.95574385779509741</v>
      </c>
      <c r="F725" s="117">
        <v>6.468</v>
      </c>
      <c r="G725" s="117">
        <v>6.468</v>
      </c>
      <c r="H725" s="117">
        <v>6.468</v>
      </c>
      <c r="I725" s="117">
        <v>6.468</v>
      </c>
      <c r="J725" s="117">
        <v>6.468</v>
      </c>
      <c r="K725" s="117">
        <v>6.468</v>
      </c>
      <c r="L725" s="117">
        <v>6.468</v>
      </c>
      <c r="M725" s="117">
        <v>6.468</v>
      </c>
    </row>
    <row r="727" spans="1:13" ht="11.25" customHeight="1">
      <c r="A727" s="117" t="s">
        <v>719</v>
      </c>
      <c r="B727" s="117"/>
      <c r="C727" s="118" t="s">
        <v>720</v>
      </c>
      <c r="D727" s="119" t="s">
        <v>179</v>
      </c>
      <c r="E727" s="117">
        <v>0.95355301362136036</v>
      </c>
      <c r="F727" s="117">
        <v>1.7295469999999999</v>
      </c>
      <c r="G727" s="117">
        <v>1.7295469999999999</v>
      </c>
      <c r="H727" s="117">
        <v>1.7295469999999999</v>
      </c>
      <c r="I727" s="117">
        <v>1.7295469999999999</v>
      </c>
      <c r="J727" s="117">
        <v>1.7295469999999999</v>
      </c>
      <c r="K727" s="117">
        <v>1.7295469999999999</v>
      </c>
      <c r="L727" s="117">
        <v>1.7295469999999999</v>
      </c>
      <c r="M727" s="117">
        <v>1.7295469999999999</v>
      </c>
    </row>
    <row r="729" spans="1:13" ht="30" customHeight="1">
      <c r="A729" s="120"/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</row>
    <row r="730" spans="1:13" ht="11.25" customHeight="1">
      <c r="A730" s="110" t="s">
        <v>721</v>
      </c>
      <c r="B730" s="110"/>
      <c r="C730" s="111" t="s">
        <v>722</v>
      </c>
      <c r="D730" s="112" t="s">
        <v>2</v>
      </c>
      <c r="E730" s="110">
        <v>0.97337386156142658</v>
      </c>
      <c r="F730" s="110">
        <v>10.446144</v>
      </c>
      <c r="G730" s="110">
        <v>10.446144</v>
      </c>
      <c r="H730" s="110">
        <v>10.446144</v>
      </c>
      <c r="I730" s="110">
        <v>10.446144</v>
      </c>
      <c r="J730" s="110">
        <v>10.446144</v>
      </c>
      <c r="K730" s="110">
        <v>10.446144</v>
      </c>
      <c r="L730" s="110">
        <v>10.446144</v>
      </c>
      <c r="M730" s="110">
        <v>10.446144</v>
      </c>
    </row>
    <row r="731" spans="1:13" ht="11.25" customHeight="1">
      <c r="C731" s="103" t="s">
        <v>171</v>
      </c>
      <c r="F731" s="123">
        <v>21</v>
      </c>
      <c r="G731" s="123">
        <v>21</v>
      </c>
      <c r="H731" s="123">
        <v>21</v>
      </c>
      <c r="I731" s="123">
        <v>21</v>
      </c>
      <c r="J731" s="123">
        <v>21</v>
      </c>
      <c r="K731" s="123">
        <v>21</v>
      </c>
      <c r="L731" s="123">
        <v>21</v>
      </c>
      <c r="M731" s="123">
        <v>21</v>
      </c>
    </row>
    <row r="732" spans="1:13" ht="11.25" customHeight="1">
      <c r="A732" s="116" t="s">
        <v>723</v>
      </c>
      <c r="B732" s="116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</row>
    <row r="733" spans="1:13" ht="11.25" customHeight="1">
      <c r="A733" s="117" t="s">
        <v>724</v>
      </c>
      <c r="B733" s="117"/>
      <c r="C733" s="118" t="s">
        <v>725</v>
      </c>
      <c r="D733" s="119" t="s">
        <v>176</v>
      </c>
      <c r="E733" s="117">
        <v>0.95406500362161673</v>
      </c>
      <c r="F733" s="117">
        <v>5.7728000000000002</v>
      </c>
      <c r="G733" s="117">
        <v>5.7728000000000002</v>
      </c>
      <c r="H733" s="117">
        <v>5.7728000000000002</v>
      </c>
      <c r="I733" s="117">
        <v>5.7728000000000002</v>
      </c>
      <c r="J733" s="117">
        <v>5.7728000000000002</v>
      </c>
      <c r="K733" s="117">
        <v>5.7728000000000002</v>
      </c>
      <c r="L733" s="117">
        <v>5.7728000000000002</v>
      </c>
      <c r="M733" s="117">
        <v>5.7728000000000002</v>
      </c>
    </row>
    <row r="735" spans="1:13" ht="11.25" customHeight="1">
      <c r="A735" s="117" t="s">
        <v>726</v>
      </c>
      <c r="B735" s="117"/>
      <c r="C735" s="118" t="s">
        <v>727</v>
      </c>
      <c r="D735" s="119" t="s">
        <v>176</v>
      </c>
      <c r="E735" s="117">
        <v>0.99054636487627523</v>
      </c>
      <c r="F735" s="117">
        <v>4.6733440000000002</v>
      </c>
      <c r="G735" s="117">
        <v>4.6733440000000002</v>
      </c>
      <c r="H735" s="117">
        <v>4.6733440000000002</v>
      </c>
      <c r="I735" s="117">
        <v>4.6733440000000002</v>
      </c>
      <c r="J735" s="117">
        <v>4.6733440000000002</v>
      </c>
      <c r="K735" s="117">
        <v>4.6733440000000002</v>
      </c>
      <c r="L735" s="117">
        <v>4.6733440000000002</v>
      </c>
      <c r="M735" s="117">
        <v>4.6733440000000002</v>
      </c>
    </row>
    <row r="736" spans="1:13" ht="11.25" customHeight="1">
      <c r="A736" s="174">
        <v>2018</v>
      </c>
      <c r="B736" s="174"/>
      <c r="C736" s="174" t="s">
        <v>728</v>
      </c>
      <c r="D736" s="174"/>
      <c r="E736" s="174"/>
    </row>
    <row r="737" spans="1:13" ht="11.25" customHeight="1">
      <c r="A737" s="174">
        <v>2018</v>
      </c>
      <c r="B737" s="174"/>
      <c r="C737" s="174" t="s">
        <v>729</v>
      </c>
      <c r="D737" s="174"/>
      <c r="E737" s="174"/>
    </row>
    <row r="739" spans="1:13" ht="11.25" customHeight="1">
      <c r="A739" s="117" t="s">
        <v>730</v>
      </c>
      <c r="B739" s="117"/>
      <c r="C739" s="118" t="s">
        <v>731</v>
      </c>
      <c r="D739" s="119" t="s">
        <v>179</v>
      </c>
      <c r="E739" s="117"/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</row>
    <row r="741" spans="1:13" ht="30" customHeight="1">
      <c r="A741" s="120"/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</row>
    <row r="742" spans="1:13" ht="11.25" customHeight="1">
      <c r="A742" s="110" t="s">
        <v>732</v>
      </c>
      <c r="B742" s="110"/>
      <c r="C742" s="111" t="s">
        <v>733</v>
      </c>
      <c r="D742" s="112" t="s">
        <v>2</v>
      </c>
      <c r="E742" s="110">
        <v>0.9749087578622242</v>
      </c>
      <c r="F742" s="110">
        <v>25.722010000000001</v>
      </c>
      <c r="G742" s="110">
        <v>25.722010000000001</v>
      </c>
      <c r="H742" s="110">
        <v>25.722010000000001</v>
      </c>
      <c r="I742" s="110">
        <v>25.722010000000001</v>
      </c>
      <c r="J742" s="110">
        <v>25.722010000000001</v>
      </c>
      <c r="K742" s="110">
        <v>25.722010000000001</v>
      </c>
      <c r="L742" s="110">
        <v>25.722010000000001</v>
      </c>
      <c r="M742" s="110">
        <v>25.722010000000001</v>
      </c>
    </row>
    <row r="743" spans="1:13" ht="11.25" customHeight="1">
      <c r="C743" s="103" t="s">
        <v>171</v>
      </c>
      <c r="F743" s="123">
        <v>43.5</v>
      </c>
      <c r="G743" s="123">
        <v>43.5</v>
      </c>
      <c r="H743" s="123">
        <v>43.5</v>
      </c>
      <c r="I743" s="123">
        <v>43.5</v>
      </c>
      <c r="J743" s="123">
        <v>43.5</v>
      </c>
      <c r="K743" s="123">
        <v>43.5</v>
      </c>
      <c r="L743" s="123">
        <v>43.5</v>
      </c>
      <c r="M743" s="123">
        <v>43.5</v>
      </c>
    </row>
    <row r="744" spans="1:13" ht="11.25" customHeight="1">
      <c r="A744" s="116" t="s">
        <v>712</v>
      </c>
      <c r="B744" s="116"/>
      <c r="C744" s="116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</row>
    <row r="745" spans="1:13" ht="11.25" customHeight="1">
      <c r="A745" s="117" t="s">
        <v>713</v>
      </c>
      <c r="B745" s="117"/>
      <c r="C745" s="118" t="s">
        <v>714</v>
      </c>
      <c r="D745" s="119" t="s">
        <v>517</v>
      </c>
      <c r="E745" s="117">
        <v>0.97477945650675824</v>
      </c>
      <c r="F745" s="117">
        <v>7.1156119999999987</v>
      </c>
      <c r="G745" s="117">
        <v>7.1156119999999987</v>
      </c>
      <c r="H745" s="117">
        <v>7.1156119999999987</v>
      </c>
      <c r="I745" s="117">
        <v>7.1156119999999987</v>
      </c>
      <c r="J745" s="117">
        <v>7.1156119999999987</v>
      </c>
      <c r="K745" s="117">
        <v>7.1156119999999987</v>
      </c>
      <c r="L745" s="117">
        <v>7.1156119999999987</v>
      </c>
      <c r="M745" s="117">
        <v>7.1156119999999987</v>
      </c>
    </row>
    <row r="747" spans="1:13" ht="11.25" customHeight="1">
      <c r="A747" s="117" t="s">
        <v>715</v>
      </c>
      <c r="B747" s="117"/>
      <c r="C747" s="118" t="s">
        <v>716</v>
      </c>
      <c r="D747" s="119" t="s">
        <v>176</v>
      </c>
      <c r="E747" s="117">
        <v>0.91782576302974894</v>
      </c>
      <c r="F747" s="117">
        <v>1.5894999999999999</v>
      </c>
      <c r="G747" s="117">
        <v>1.5894999999999999</v>
      </c>
      <c r="H747" s="117">
        <v>1.5894999999999999</v>
      </c>
      <c r="I747" s="117">
        <v>1.5894999999999999</v>
      </c>
      <c r="J747" s="117">
        <v>1.5894999999999999</v>
      </c>
      <c r="K747" s="117">
        <v>1.5894999999999999</v>
      </c>
      <c r="L747" s="117">
        <v>1.5894999999999999</v>
      </c>
      <c r="M747" s="117">
        <v>1.5894999999999999</v>
      </c>
    </row>
    <row r="749" spans="1:13" ht="11.25" customHeight="1">
      <c r="A749" s="117" t="s">
        <v>717</v>
      </c>
      <c r="B749" s="117"/>
      <c r="C749" s="118" t="s">
        <v>718</v>
      </c>
      <c r="D749" s="119" t="s">
        <v>176</v>
      </c>
      <c r="E749" s="117">
        <v>0.95755227342994798</v>
      </c>
      <c r="F749" s="117">
        <v>6.3579999999999997</v>
      </c>
      <c r="G749" s="117">
        <v>6.3579999999999997</v>
      </c>
      <c r="H749" s="117">
        <v>6.3579999999999997</v>
      </c>
      <c r="I749" s="117">
        <v>6.3579999999999997</v>
      </c>
      <c r="J749" s="117">
        <v>6.3579999999999997</v>
      </c>
      <c r="K749" s="117">
        <v>6.3579999999999997</v>
      </c>
      <c r="L749" s="117">
        <v>6.3579999999999997</v>
      </c>
      <c r="M749" s="117">
        <v>6.3579999999999997</v>
      </c>
    </row>
    <row r="751" spans="1:13" ht="11.25" customHeight="1">
      <c r="A751" s="117" t="s">
        <v>719</v>
      </c>
      <c r="B751" s="117"/>
      <c r="C751" s="118" t="s">
        <v>720</v>
      </c>
      <c r="D751" s="119" t="s">
        <v>179</v>
      </c>
      <c r="E751" s="117">
        <v>0.95</v>
      </c>
      <c r="F751" s="117">
        <v>0.218386</v>
      </c>
      <c r="G751" s="117">
        <v>0.218386</v>
      </c>
      <c r="H751" s="117">
        <v>0.218386</v>
      </c>
      <c r="I751" s="117">
        <v>0.218386</v>
      </c>
      <c r="J751" s="117">
        <v>0.218386</v>
      </c>
      <c r="K751" s="117">
        <v>0.218386</v>
      </c>
      <c r="L751" s="117">
        <v>0.218386</v>
      </c>
      <c r="M751" s="117">
        <v>0.218386</v>
      </c>
    </row>
    <row r="753" spans="1:13" ht="11.25" customHeight="1">
      <c r="A753" s="116" t="s">
        <v>723</v>
      </c>
      <c r="B753" s="116"/>
      <c r="C753" s="116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</row>
    <row r="754" spans="1:13" ht="11.25" customHeight="1">
      <c r="A754" s="117" t="s">
        <v>724</v>
      </c>
      <c r="B754" s="117"/>
      <c r="C754" s="118" t="s">
        <v>725</v>
      </c>
      <c r="D754" s="119" t="s">
        <v>176</v>
      </c>
      <c r="E754" s="117">
        <v>0.95406500362161673</v>
      </c>
      <c r="F754" s="117">
        <v>5.7728000000000002</v>
      </c>
      <c r="G754" s="117">
        <v>5.7728000000000002</v>
      </c>
      <c r="H754" s="117">
        <v>5.7728000000000002</v>
      </c>
      <c r="I754" s="117">
        <v>5.7728000000000002</v>
      </c>
      <c r="J754" s="117">
        <v>5.7728000000000002</v>
      </c>
      <c r="K754" s="117">
        <v>5.7728000000000002</v>
      </c>
      <c r="L754" s="117">
        <v>5.7728000000000002</v>
      </c>
      <c r="M754" s="117">
        <v>5.7728000000000002</v>
      </c>
    </row>
    <row r="756" spans="1:13" ht="11.25" customHeight="1">
      <c r="A756" s="117" t="s">
        <v>726</v>
      </c>
      <c r="B756" s="117"/>
      <c r="C756" s="118" t="s">
        <v>727</v>
      </c>
      <c r="D756" s="119" t="s">
        <v>176</v>
      </c>
      <c r="E756" s="117">
        <v>0.99502813575794469</v>
      </c>
      <c r="F756" s="117">
        <v>4.6677119999999999</v>
      </c>
      <c r="G756" s="117">
        <v>4.6677119999999999</v>
      </c>
      <c r="H756" s="117">
        <v>4.6677119999999999</v>
      </c>
      <c r="I756" s="117">
        <v>4.6677119999999999</v>
      </c>
      <c r="J756" s="117">
        <v>4.6677119999999999</v>
      </c>
      <c r="K756" s="117">
        <v>4.6677119999999999</v>
      </c>
      <c r="L756" s="117">
        <v>4.6677119999999999</v>
      </c>
      <c r="M756" s="117">
        <v>4.6677119999999999</v>
      </c>
    </row>
    <row r="757" spans="1:13" ht="11.25" customHeight="1">
      <c r="A757" s="174">
        <v>2018</v>
      </c>
      <c r="B757" s="174"/>
      <c r="C757" s="174" t="s">
        <v>728</v>
      </c>
      <c r="D757" s="174"/>
      <c r="E757" s="174"/>
    </row>
    <row r="758" spans="1:13" ht="11.25" customHeight="1">
      <c r="A758" s="174">
        <v>2018</v>
      </c>
      <c r="B758" s="174"/>
      <c r="C758" s="174" t="s">
        <v>729</v>
      </c>
      <c r="D758" s="174"/>
      <c r="E758" s="174"/>
    </row>
    <row r="760" spans="1:13" ht="11.25" customHeight="1">
      <c r="A760" s="117" t="s">
        <v>730</v>
      </c>
      <c r="B760" s="117"/>
      <c r="C760" s="118" t="s">
        <v>731</v>
      </c>
      <c r="D760" s="119" t="s">
        <v>179</v>
      </c>
      <c r="E760" s="117"/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</row>
    <row r="762" spans="1:13" ht="30" customHeight="1">
      <c r="A762" s="120"/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</row>
    <row r="763" spans="1:13" ht="11.25" customHeight="1">
      <c r="A763" s="110" t="s">
        <v>734</v>
      </c>
      <c r="B763" s="110"/>
      <c r="C763" s="111" t="s">
        <v>735</v>
      </c>
      <c r="D763" s="112" t="s">
        <v>2</v>
      </c>
      <c r="E763" s="110">
        <v>0.99957403757185637</v>
      </c>
      <c r="F763" s="110">
        <v>3.2879999999999998</v>
      </c>
      <c r="G763" s="110">
        <v>3.2879999999999998</v>
      </c>
      <c r="H763" s="110">
        <v>3.2879999999999998</v>
      </c>
      <c r="I763" s="110">
        <v>3.2879999999999998</v>
      </c>
      <c r="J763" s="110">
        <v>3.2879999999999998</v>
      </c>
      <c r="K763" s="110">
        <v>3.2879999999999998</v>
      </c>
      <c r="L763" s="110">
        <v>3.2879999999999998</v>
      </c>
      <c r="M763" s="110">
        <v>3.2879999999999998</v>
      </c>
    </row>
    <row r="764" spans="1:13" ht="11.25" customHeight="1">
      <c r="C764" s="103" t="s">
        <v>171</v>
      </c>
      <c r="F764" s="123">
        <v>5</v>
      </c>
      <c r="G764" s="123">
        <v>5</v>
      </c>
      <c r="H764" s="123">
        <v>5</v>
      </c>
      <c r="I764" s="123">
        <v>5</v>
      </c>
      <c r="J764" s="123">
        <v>5</v>
      </c>
      <c r="K764" s="123">
        <v>5</v>
      </c>
      <c r="L764" s="123">
        <v>5</v>
      </c>
      <c r="M764" s="123">
        <v>5</v>
      </c>
    </row>
    <row r="765" spans="1:13" ht="11.25" customHeight="1">
      <c r="A765" s="116" t="s">
        <v>736</v>
      </c>
      <c r="B765" s="116"/>
      <c r="C765" s="116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</row>
    <row r="766" spans="1:13" ht="11.25" customHeight="1">
      <c r="A766" s="117" t="s">
        <v>737</v>
      </c>
      <c r="B766" s="117"/>
      <c r="C766" s="118" t="s">
        <v>738</v>
      </c>
      <c r="D766" s="119" t="s">
        <v>179</v>
      </c>
      <c r="E766" s="117">
        <v>0.99957403757185637</v>
      </c>
      <c r="F766" s="117">
        <v>3.2879999999999998</v>
      </c>
      <c r="G766" s="117">
        <v>3.2879999999999998</v>
      </c>
      <c r="H766" s="117">
        <v>3.2879999999999998</v>
      </c>
      <c r="I766" s="117">
        <v>3.2879999999999998</v>
      </c>
      <c r="J766" s="117">
        <v>3.2879999999999998</v>
      </c>
      <c r="K766" s="117">
        <v>3.2879999999999998</v>
      </c>
      <c r="L766" s="117">
        <v>3.2879999999999998</v>
      </c>
      <c r="M766" s="117">
        <v>3.2879999999999998</v>
      </c>
    </row>
    <row r="768" spans="1:13" ht="30" customHeight="1">
      <c r="A768" s="120"/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</row>
    <row r="769" spans="1:13" ht="11.25" customHeight="1">
      <c r="A769" s="110" t="s">
        <v>739</v>
      </c>
      <c r="B769" s="110"/>
      <c r="C769" s="111" t="s">
        <v>740</v>
      </c>
      <c r="D769" s="112" t="s">
        <v>2</v>
      </c>
      <c r="E769" s="110">
        <v>0.99561967215043468</v>
      </c>
      <c r="F769" s="110">
        <v>7.7446680000000008</v>
      </c>
      <c r="G769" s="110">
        <v>7.7446679999999999</v>
      </c>
      <c r="H769" s="110">
        <v>7.7446679999999999</v>
      </c>
      <c r="I769" s="110">
        <v>7.7446679999999999</v>
      </c>
      <c r="J769" s="110">
        <v>7.7446679999999999</v>
      </c>
      <c r="K769" s="110">
        <v>7.7446679999999999</v>
      </c>
      <c r="L769" s="110">
        <v>7.7446679999999999</v>
      </c>
      <c r="M769" s="110">
        <v>7.7446679999999999</v>
      </c>
    </row>
    <row r="770" spans="1:13" ht="11.25" customHeight="1">
      <c r="C770" s="103" t="s">
        <v>171</v>
      </c>
      <c r="F770" s="123">
        <v>15</v>
      </c>
      <c r="G770" s="123">
        <v>15</v>
      </c>
      <c r="H770" s="123">
        <v>15</v>
      </c>
      <c r="I770" s="123">
        <v>15</v>
      </c>
    </row>
    <row r="771" spans="1:13" ht="11.25" customHeight="1">
      <c r="A771" s="116" t="s">
        <v>741</v>
      </c>
      <c r="B771" s="116"/>
      <c r="C771" s="116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</row>
    <row r="772" spans="1:13" ht="11.25" customHeight="1">
      <c r="A772" s="117" t="s">
        <v>742</v>
      </c>
      <c r="B772" s="117"/>
      <c r="C772" s="118" t="s">
        <v>743</v>
      </c>
      <c r="D772" s="119" t="s">
        <v>179</v>
      </c>
      <c r="E772" s="117">
        <v>0.9913832884792616</v>
      </c>
      <c r="F772" s="117">
        <v>7.7195780000000003</v>
      </c>
      <c r="G772" s="117">
        <v>7.7195780000000003</v>
      </c>
      <c r="H772" s="117">
        <v>7.7195780000000003</v>
      </c>
      <c r="I772" s="117">
        <v>7.7195780000000003</v>
      </c>
      <c r="J772" s="117">
        <v>7.7195780000000003</v>
      </c>
      <c r="K772" s="117">
        <v>7.7195780000000003</v>
      </c>
      <c r="L772" s="117">
        <v>7.7195780000000003</v>
      </c>
      <c r="M772" s="117">
        <v>7.7195780000000003</v>
      </c>
    </row>
    <row r="774" spans="1:13" ht="11.25" customHeight="1">
      <c r="A774" s="117" t="s">
        <v>744</v>
      </c>
      <c r="B774" s="117"/>
      <c r="C774" s="118" t="s">
        <v>745</v>
      </c>
      <c r="D774" s="119" t="s">
        <v>179</v>
      </c>
      <c r="E774" s="117">
        <v>8.5400175938183637E-2</v>
      </c>
      <c r="F774" s="117">
        <v>2.5090000000000001E-2</v>
      </c>
      <c r="G774" s="117">
        <v>2.5090000000000001E-2</v>
      </c>
      <c r="H774" s="117">
        <v>2.5090000000000001E-2</v>
      </c>
      <c r="I774" s="117">
        <v>2.5090000000000001E-2</v>
      </c>
      <c r="J774" s="117">
        <v>2.5090000000000001E-2</v>
      </c>
      <c r="K774" s="117">
        <v>2.5090000000000001E-2</v>
      </c>
      <c r="L774" s="117">
        <v>2.5090000000000001E-2</v>
      </c>
      <c r="M774" s="117">
        <v>2.5090000000000001E-2</v>
      </c>
    </row>
    <row r="776" spans="1:13" ht="30" customHeight="1">
      <c r="A776" s="120"/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</row>
    <row r="777" spans="1:13" ht="11.25" customHeight="1">
      <c r="A777" s="110" t="s">
        <v>746</v>
      </c>
      <c r="B777" s="110"/>
      <c r="C777" s="111" t="s">
        <v>747</v>
      </c>
      <c r="D777" s="112" t="s">
        <v>2</v>
      </c>
      <c r="E777" s="110">
        <v>0.99967901526265512</v>
      </c>
      <c r="F777" s="110">
        <v>35.147627999999997</v>
      </c>
      <c r="G777" s="110">
        <v>35.147627999999997</v>
      </c>
      <c r="H777" s="110">
        <v>35.147627999999997</v>
      </c>
      <c r="I777" s="110">
        <v>35.147627999999997</v>
      </c>
      <c r="J777" s="110">
        <v>35.147627999999997</v>
      </c>
      <c r="K777" s="110">
        <v>35.147627999999997</v>
      </c>
      <c r="L777" s="110">
        <v>35.147627999999997</v>
      </c>
      <c r="M777" s="110">
        <v>35.147627999999997</v>
      </c>
    </row>
    <row r="778" spans="1:13" ht="11.25" customHeight="1">
      <c r="C778" s="103" t="s">
        <v>171</v>
      </c>
      <c r="F778" s="123">
        <v>96</v>
      </c>
      <c r="G778" s="123">
        <v>96</v>
      </c>
      <c r="H778" s="123">
        <v>96</v>
      </c>
      <c r="I778" s="123">
        <v>96</v>
      </c>
      <c r="J778" s="123">
        <v>96</v>
      </c>
      <c r="K778" s="123">
        <v>96</v>
      </c>
      <c r="L778" s="123">
        <v>96</v>
      </c>
      <c r="M778" s="123">
        <v>96</v>
      </c>
    </row>
    <row r="779" spans="1:13" ht="11.25" customHeight="1">
      <c r="A779" s="116" t="s">
        <v>748</v>
      </c>
      <c r="B779" s="116"/>
      <c r="C779" s="116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</row>
    <row r="780" spans="1:13" ht="11.25" customHeight="1">
      <c r="A780" s="117" t="s">
        <v>749</v>
      </c>
      <c r="B780" s="117"/>
      <c r="C780" s="118" t="s">
        <v>750</v>
      </c>
      <c r="D780" s="119" t="s">
        <v>179</v>
      </c>
      <c r="E780" s="117">
        <v>0.99967931170848168</v>
      </c>
      <c r="F780" s="117">
        <v>26.553374999999999</v>
      </c>
      <c r="G780" s="117">
        <v>26.553374999999999</v>
      </c>
      <c r="H780" s="117">
        <v>26.553374999999999</v>
      </c>
      <c r="I780" s="117">
        <v>26.553374999999999</v>
      </c>
      <c r="J780" s="117">
        <v>26.553374999999999</v>
      </c>
      <c r="K780" s="117">
        <v>26.553374999999999</v>
      </c>
      <c r="L780" s="117">
        <v>26.553374999999999</v>
      </c>
      <c r="M780" s="117">
        <v>26.553374999999999</v>
      </c>
    </row>
    <row r="782" spans="1:13" ht="11.25" customHeight="1">
      <c r="A782" s="117" t="s">
        <v>751</v>
      </c>
      <c r="B782" s="117"/>
      <c r="C782" s="118" t="s">
        <v>752</v>
      </c>
      <c r="D782" s="119" t="s">
        <v>176</v>
      </c>
      <c r="E782" s="117">
        <v>0.99967809847992894</v>
      </c>
      <c r="F782" s="117">
        <v>8.5942530000000001</v>
      </c>
      <c r="G782" s="117">
        <v>8.5942530000000001</v>
      </c>
      <c r="H782" s="117">
        <v>8.5942530000000001</v>
      </c>
      <c r="I782" s="117">
        <v>8.5942530000000001</v>
      </c>
      <c r="J782" s="117">
        <v>8.5942530000000001</v>
      </c>
      <c r="K782" s="117">
        <v>8.5942530000000001</v>
      </c>
      <c r="L782" s="117">
        <v>8.5942530000000001</v>
      </c>
      <c r="M782" s="117">
        <v>8.5942530000000001</v>
      </c>
    </row>
    <row r="784" spans="1:13" ht="30" customHeight="1">
      <c r="A784" s="120"/>
      <c r="B784" s="120"/>
      <c r="C784" s="120"/>
      <c r="D784" s="120"/>
      <c r="E784" s="120"/>
      <c r="F784" s="120"/>
      <c r="G784" s="120"/>
      <c r="H784" s="120"/>
      <c r="I784" s="120"/>
      <c r="J784" s="120"/>
      <c r="K784" s="120"/>
      <c r="L784" s="120"/>
      <c r="M784" s="120"/>
    </row>
    <row r="785" spans="1:13" ht="11.25" customHeight="1">
      <c r="A785" s="110" t="s">
        <v>753</v>
      </c>
      <c r="B785" s="110"/>
      <c r="C785" s="111" t="s">
        <v>754</v>
      </c>
      <c r="D785" s="112" t="s">
        <v>2</v>
      </c>
      <c r="E785" s="110">
        <v>0.99901952828785356</v>
      </c>
      <c r="F785" s="110">
        <v>17.544796000000005</v>
      </c>
      <c r="G785" s="110">
        <v>18.044796000000002</v>
      </c>
      <c r="H785" s="110">
        <v>18.044796000000002</v>
      </c>
      <c r="I785" s="110">
        <v>18.044796000000002</v>
      </c>
      <c r="J785" s="110">
        <v>18.044796000000002</v>
      </c>
      <c r="K785" s="110">
        <v>18.044796000000002</v>
      </c>
      <c r="L785" s="110">
        <v>18.044796000000002</v>
      </c>
      <c r="M785" s="110">
        <v>18.044796000000002</v>
      </c>
    </row>
    <row r="786" spans="1:13" ht="11.25" customHeight="1">
      <c r="C786" s="103" t="s">
        <v>171</v>
      </c>
      <c r="F786" s="123">
        <v>21</v>
      </c>
      <c r="G786" s="123">
        <v>21</v>
      </c>
      <c r="H786" s="123">
        <v>21</v>
      </c>
      <c r="I786" s="123">
        <v>21</v>
      </c>
      <c r="J786" s="123">
        <v>21</v>
      </c>
      <c r="K786" s="123">
        <v>21</v>
      </c>
      <c r="L786" s="123">
        <v>21</v>
      </c>
      <c r="M786" s="123">
        <v>21</v>
      </c>
    </row>
    <row r="787" spans="1:13" ht="11.25" customHeight="1">
      <c r="A787" s="116" t="s">
        <v>755</v>
      </c>
      <c r="B787" s="116"/>
      <c r="C787" s="116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</row>
    <row r="788" spans="1:13" ht="11.25" customHeight="1">
      <c r="A788" s="117" t="s">
        <v>756</v>
      </c>
      <c r="B788" s="117"/>
      <c r="C788" s="118" t="s">
        <v>757</v>
      </c>
      <c r="D788" s="119" t="s">
        <v>179</v>
      </c>
      <c r="E788" s="117">
        <v>0.95603241526684357</v>
      </c>
      <c r="F788" s="117">
        <v>3.7806280000000001</v>
      </c>
      <c r="G788" s="117">
        <v>4.2806280000000001</v>
      </c>
      <c r="H788" s="117">
        <v>4.2806280000000001</v>
      </c>
      <c r="I788" s="117">
        <v>4.2806280000000001</v>
      </c>
      <c r="J788" s="117">
        <v>4.2806280000000001</v>
      </c>
      <c r="K788" s="117">
        <v>4.2806280000000001</v>
      </c>
      <c r="L788" s="117">
        <v>4.2806280000000001</v>
      </c>
      <c r="M788" s="117">
        <v>4.2806280000000001</v>
      </c>
    </row>
    <row r="789" spans="1:13" ht="11.25" customHeight="1">
      <c r="A789" s="174">
        <v>2018</v>
      </c>
      <c r="B789" s="174"/>
      <c r="C789" s="174" t="s">
        <v>758</v>
      </c>
      <c r="D789" s="174"/>
      <c r="E789" s="174"/>
    </row>
    <row r="791" spans="1:13" ht="11.25" customHeight="1">
      <c r="A791" s="117" t="s">
        <v>759</v>
      </c>
      <c r="B791" s="117"/>
      <c r="C791" s="118" t="s">
        <v>760</v>
      </c>
      <c r="D791" s="119" t="s">
        <v>179</v>
      </c>
      <c r="E791" s="117">
        <v>0.99980604521799621</v>
      </c>
      <c r="F791" s="117">
        <v>5.3202600000000002</v>
      </c>
      <c r="G791" s="117">
        <v>5.3202600000000002</v>
      </c>
      <c r="H791" s="117">
        <v>5.3202600000000002</v>
      </c>
      <c r="I791" s="117">
        <v>5.3202600000000002</v>
      </c>
      <c r="J791" s="117">
        <v>5.3202600000000002</v>
      </c>
      <c r="K791" s="117">
        <v>5.3202600000000002</v>
      </c>
      <c r="L791" s="117">
        <v>5.3202600000000002</v>
      </c>
      <c r="M791" s="117">
        <v>5.3202600000000002</v>
      </c>
    </row>
    <row r="793" spans="1:13" ht="11.25" customHeight="1">
      <c r="A793" s="116" t="s">
        <v>761</v>
      </c>
      <c r="B793" s="116"/>
      <c r="C793" s="116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</row>
    <row r="794" spans="1:13" ht="11.25" customHeight="1">
      <c r="A794" s="117" t="s">
        <v>762</v>
      </c>
      <c r="B794" s="117"/>
      <c r="C794" s="118" t="s">
        <v>763</v>
      </c>
      <c r="D794" s="119" t="s">
        <v>179</v>
      </c>
      <c r="E794" s="117">
        <v>0.99834095135414136</v>
      </c>
      <c r="F794" s="117">
        <v>8.4439080000000022</v>
      </c>
      <c r="G794" s="117">
        <v>8.4439080000000022</v>
      </c>
      <c r="H794" s="117">
        <v>8.4439080000000022</v>
      </c>
      <c r="I794" s="117">
        <v>8.4439080000000022</v>
      </c>
      <c r="J794" s="117">
        <v>8.4439080000000022</v>
      </c>
      <c r="K794" s="117">
        <v>8.4439080000000022</v>
      </c>
      <c r="L794" s="117">
        <v>8.4439080000000022</v>
      </c>
      <c r="M794" s="117">
        <v>8.4439080000000022</v>
      </c>
    </row>
    <row r="796" spans="1:13" ht="30" customHeight="1">
      <c r="A796" s="120"/>
      <c r="B796" s="120"/>
      <c r="C796" s="120"/>
      <c r="D796" s="120"/>
      <c r="E796" s="120"/>
      <c r="F796" s="120"/>
      <c r="G796" s="120"/>
      <c r="H796" s="120"/>
      <c r="I796" s="120"/>
      <c r="J796" s="120"/>
      <c r="K796" s="120"/>
      <c r="L796" s="120"/>
      <c r="M796" s="120"/>
    </row>
    <row r="797" spans="1:13" ht="11.25" customHeight="1">
      <c r="A797" s="110" t="s">
        <v>764</v>
      </c>
      <c r="B797" s="110"/>
      <c r="C797" s="111" t="s">
        <v>765</v>
      </c>
      <c r="D797" s="112" t="s">
        <v>2</v>
      </c>
      <c r="E797" s="110">
        <v>0.98798293122852399</v>
      </c>
      <c r="F797" s="110">
        <v>19.079536000000001</v>
      </c>
      <c r="G797" s="110">
        <v>16.079536000000001</v>
      </c>
      <c r="H797" s="110">
        <v>16.079536000000001</v>
      </c>
      <c r="I797" s="110">
        <v>16.079536000000001</v>
      </c>
      <c r="J797" s="110">
        <v>16.079536000000001</v>
      </c>
      <c r="K797" s="110">
        <v>16.079536000000001</v>
      </c>
      <c r="L797" s="110">
        <v>16.079536000000001</v>
      </c>
      <c r="M797" s="110">
        <v>16.079536000000001</v>
      </c>
    </row>
    <row r="798" spans="1:13" ht="11.25" customHeight="1">
      <c r="C798" s="103" t="s">
        <v>171</v>
      </c>
      <c r="F798" s="123">
        <v>72</v>
      </c>
      <c r="G798" s="123">
        <v>72</v>
      </c>
      <c r="H798" s="123">
        <v>72</v>
      </c>
      <c r="I798" s="123">
        <v>72</v>
      </c>
      <c r="J798" s="123">
        <v>72</v>
      </c>
      <c r="K798" s="123">
        <v>72</v>
      </c>
      <c r="L798" s="123">
        <v>72</v>
      </c>
      <c r="M798" s="123">
        <v>72</v>
      </c>
    </row>
    <row r="799" spans="1:13" ht="11.25" customHeight="1">
      <c r="A799" s="116" t="s">
        <v>766</v>
      </c>
      <c r="B799" s="116"/>
      <c r="C799" s="116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</row>
    <row r="800" spans="1:13" ht="11.25" customHeight="1">
      <c r="A800" s="117" t="s">
        <v>767</v>
      </c>
      <c r="B800" s="117"/>
      <c r="C800" s="118" t="s">
        <v>768</v>
      </c>
      <c r="D800" s="119" t="s">
        <v>176</v>
      </c>
      <c r="E800" s="117">
        <v>0.97970509273344208</v>
      </c>
      <c r="F800" s="117">
        <v>1.75956</v>
      </c>
      <c r="G800" s="117">
        <v>1.75956</v>
      </c>
      <c r="H800" s="117">
        <v>1.75956</v>
      </c>
      <c r="I800" s="117">
        <v>1.75956</v>
      </c>
      <c r="J800" s="117">
        <v>1.75956</v>
      </c>
      <c r="K800" s="117">
        <v>1.75956</v>
      </c>
      <c r="L800" s="117">
        <v>1.75956</v>
      </c>
      <c r="M800" s="117">
        <v>1.75956</v>
      </c>
    </row>
    <row r="802" spans="1:13" ht="11.25" customHeight="1">
      <c r="A802" s="116" t="s">
        <v>769</v>
      </c>
      <c r="B802" s="116"/>
      <c r="C802" s="116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</row>
    <row r="803" spans="1:13" ht="11.25" customHeight="1">
      <c r="A803" s="117" t="s">
        <v>770</v>
      </c>
      <c r="B803" s="117"/>
      <c r="C803" s="118" t="s">
        <v>771</v>
      </c>
      <c r="D803" s="119" t="s">
        <v>179</v>
      </c>
      <c r="E803" s="117">
        <v>0.98871025118519673</v>
      </c>
      <c r="F803" s="117">
        <v>17.319976</v>
      </c>
      <c r="G803" s="117">
        <v>14.319976</v>
      </c>
      <c r="H803" s="117">
        <v>14.319976</v>
      </c>
      <c r="I803" s="117">
        <v>14.319976</v>
      </c>
      <c r="J803" s="117">
        <v>14.319976</v>
      </c>
      <c r="K803" s="117">
        <v>14.319976</v>
      </c>
      <c r="L803" s="117">
        <v>14.319976</v>
      </c>
      <c r="M803" s="117">
        <v>14.319976</v>
      </c>
    </row>
    <row r="804" spans="1:13" ht="11.25" customHeight="1">
      <c r="A804" s="174">
        <v>2018</v>
      </c>
      <c r="B804" s="174"/>
      <c r="C804" s="174" t="s">
        <v>772</v>
      </c>
      <c r="D804" s="174"/>
      <c r="E804" s="174"/>
    </row>
    <row r="805" spans="1:13" ht="11.25" customHeight="1">
      <c r="A805" s="174">
        <v>2018</v>
      </c>
      <c r="B805" s="174"/>
      <c r="C805" s="174" t="s">
        <v>773</v>
      </c>
      <c r="D805" s="174"/>
      <c r="E805" s="174"/>
    </row>
    <row r="807" spans="1:13" ht="30" customHeight="1">
      <c r="A807" s="120"/>
      <c r="B807" s="120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</row>
    <row r="808" spans="1:13" ht="11.25" customHeight="1">
      <c r="A808" s="110" t="s">
        <v>774</v>
      </c>
      <c r="B808" s="110"/>
      <c r="C808" s="111" t="s">
        <v>775</v>
      </c>
      <c r="D808" s="112" t="s">
        <v>2</v>
      </c>
      <c r="E808" s="110">
        <v>0.92579680057602742</v>
      </c>
      <c r="F808" s="110">
        <v>2.9388700000000001</v>
      </c>
      <c r="G808" s="110">
        <v>2.9388700000000001</v>
      </c>
      <c r="H808" s="110">
        <v>2.9388700000000001</v>
      </c>
      <c r="I808" s="110">
        <v>2.9388700000000001</v>
      </c>
      <c r="J808" s="110">
        <v>2.9388700000000001</v>
      </c>
      <c r="K808" s="110">
        <v>2.9388700000000001</v>
      </c>
      <c r="L808" s="110">
        <v>2.9388700000000001</v>
      </c>
      <c r="M808" s="110">
        <v>2.9388700000000001</v>
      </c>
    </row>
    <row r="809" spans="1:13" ht="11.25" customHeight="1">
      <c r="C809" s="103" t="s">
        <v>171</v>
      </c>
      <c r="F809" s="123">
        <v>36</v>
      </c>
      <c r="G809" s="123">
        <v>36</v>
      </c>
      <c r="H809" s="123">
        <v>36</v>
      </c>
      <c r="I809" s="123">
        <v>36</v>
      </c>
      <c r="J809" s="123">
        <v>36</v>
      </c>
      <c r="K809" s="123">
        <v>36</v>
      </c>
      <c r="L809" s="123">
        <v>36</v>
      </c>
      <c r="M809" s="123">
        <v>36</v>
      </c>
    </row>
    <row r="810" spans="1:13" ht="11.25" customHeight="1">
      <c r="A810" s="116" t="s">
        <v>766</v>
      </c>
      <c r="B810" s="116"/>
      <c r="C810" s="116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</row>
    <row r="811" spans="1:13" ht="11.25" customHeight="1">
      <c r="A811" s="117" t="s">
        <v>767</v>
      </c>
      <c r="B811" s="117"/>
      <c r="C811" s="118" t="s">
        <v>768</v>
      </c>
      <c r="D811" s="119" t="s">
        <v>176</v>
      </c>
      <c r="E811" s="117">
        <v>0.92579680057602742</v>
      </c>
      <c r="F811" s="117">
        <v>2.9388700000000001</v>
      </c>
      <c r="G811" s="117">
        <v>2.9388700000000001</v>
      </c>
      <c r="H811" s="117">
        <v>2.9388700000000001</v>
      </c>
      <c r="I811" s="117">
        <v>2.9388700000000001</v>
      </c>
      <c r="J811" s="117">
        <v>2.9388700000000001</v>
      </c>
      <c r="K811" s="117">
        <v>2.9388700000000001</v>
      </c>
      <c r="L811" s="117">
        <v>2.9388700000000001</v>
      </c>
      <c r="M811" s="117">
        <v>2.9388700000000001</v>
      </c>
    </row>
    <row r="813" spans="1:13" ht="30" customHeight="1">
      <c r="A813" s="120"/>
      <c r="B813" s="120"/>
      <c r="C813" s="120"/>
      <c r="D813" s="120"/>
      <c r="E813" s="120"/>
      <c r="F813" s="120"/>
      <c r="G813" s="120"/>
      <c r="H813" s="120"/>
      <c r="I813" s="120"/>
      <c r="J813" s="120"/>
      <c r="K813" s="120"/>
      <c r="L813" s="120"/>
      <c r="M813" s="120"/>
    </row>
    <row r="814" spans="1:13" ht="11.25" customHeight="1">
      <c r="A814" s="110" t="s">
        <v>776</v>
      </c>
      <c r="B814" s="110"/>
      <c r="C814" s="111" t="s">
        <v>777</v>
      </c>
      <c r="D814" s="112" t="s">
        <v>2</v>
      </c>
      <c r="E814" s="110">
        <v>0.98906668545883181</v>
      </c>
      <c r="F814" s="110">
        <v>17.506142000000001</v>
      </c>
      <c r="G814" s="110">
        <v>14.506142000000001</v>
      </c>
      <c r="H814" s="110">
        <v>14.506142000000001</v>
      </c>
      <c r="I814" s="110">
        <v>14.506142000000001</v>
      </c>
      <c r="J814" s="110">
        <v>14.506142000000001</v>
      </c>
      <c r="K814" s="110">
        <v>14.506142000000001</v>
      </c>
      <c r="L814" s="110">
        <v>14.506142000000001</v>
      </c>
      <c r="M814" s="110">
        <v>14.506142000000001</v>
      </c>
    </row>
    <row r="815" spans="1:13" ht="11.25" customHeight="1">
      <c r="C815" s="103" t="s">
        <v>171</v>
      </c>
      <c r="F815" s="123">
        <v>0</v>
      </c>
      <c r="G815" s="123">
        <v>0</v>
      </c>
      <c r="H815" s="123">
        <v>0</v>
      </c>
      <c r="I815" s="123">
        <v>0</v>
      </c>
      <c r="J815" s="123">
        <v>0</v>
      </c>
      <c r="K815" s="123">
        <v>0</v>
      </c>
      <c r="L815" s="123">
        <v>0</v>
      </c>
      <c r="M815" s="123">
        <v>0</v>
      </c>
    </row>
    <row r="816" spans="1:13" ht="11.25" customHeight="1">
      <c r="A816" s="116" t="s">
        <v>769</v>
      </c>
      <c r="B816" s="116"/>
      <c r="C816" s="116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</row>
    <row r="817" spans="1:13" ht="11.25" customHeight="1">
      <c r="A817" s="117" t="s">
        <v>770</v>
      </c>
      <c r="B817" s="117"/>
      <c r="C817" s="118" t="s">
        <v>771</v>
      </c>
      <c r="D817" s="119" t="s">
        <v>179</v>
      </c>
      <c r="E817" s="117">
        <v>0.98906668545883181</v>
      </c>
      <c r="F817" s="117">
        <v>17.506142000000001</v>
      </c>
      <c r="G817" s="117">
        <v>14.506142000000001</v>
      </c>
      <c r="H817" s="117">
        <v>14.506142000000001</v>
      </c>
      <c r="I817" s="117">
        <v>14.506142000000001</v>
      </c>
      <c r="J817" s="117">
        <v>14.506142000000001</v>
      </c>
      <c r="K817" s="117">
        <v>14.506142000000001</v>
      </c>
      <c r="L817" s="117">
        <v>14.506142000000001</v>
      </c>
      <c r="M817" s="117">
        <v>14.506142000000001</v>
      </c>
    </row>
    <row r="818" spans="1:13" ht="11.25" customHeight="1">
      <c r="A818" s="174">
        <v>2018</v>
      </c>
      <c r="B818" s="174"/>
      <c r="C818" s="174" t="s">
        <v>772</v>
      </c>
      <c r="D818" s="174"/>
      <c r="E818" s="174"/>
    </row>
    <row r="819" spans="1:13" ht="11.25" customHeight="1">
      <c r="A819" s="174">
        <v>2018</v>
      </c>
      <c r="B819" s="174"/>
      <c r="C819" s="174" t="s">
        <v>773</v>
      </c>
      <c r="D819" s="174"/>
      <c r="E819" s="174"/>
    </row>
    <row r="821" spans="1:13" ht="30" customHeight="1">
      <c r="A821" s="120"/>
      <c r="B821" s="120"/>
      <c r="C821" s="120"/>
      <c r="D821" s="120"/>
      <c r="E821" s="120"/>
      <c r="F821" s="120"/>
      <c r="G821" s="120"/>
      <c r="H821" s="120"/>
      <c r="I821" s="120"/>
      <c r="J821" s="120"/>
      <c r="K821" s="120"/>
      <c r="L821" s="120"/>
      <c r="M821" s="120"/>
    </row>
    <row r="822" spans="1:13" ht="11.25" customHeight="1">
      <c r="A822" s="110" t="s">
        <v>778</v>
      </c>
      <c r="B822" s="110"/>
      <c r="C822" s="111" t="s">
        <v>779</v>
      </c>
      <c r="D822" s="112" t="s">
        <v>2</v>
      </c>
      <c r="E822" s="110">
        <v>0.99813144593442293</v>
      </c>
      <c r="F822" s="110">
        <v>41.050485999999999</v>
      </c>
      <c r="G822" s="110">
        <v>41.050485999999999</v>
      </c>
      <c r="H822" s="110">
        <v>41.050485999999999</v>
      </c>
      <c r="I822" s="110">
        <v>41.050485999999999</v>
      </c>
      <c r="J822" s="110">
        <v>41.050485999999999</v>
      </c>
      <c r="K822" s="110">
        <v>41.050485999999999</v>
      </c>
      <c r="L822" s="110">
        <v>41.050485999999999</v>
      </c>
      <c r="M822" s="110">
        <v>41.050485999999999</v>
      </c>
    </row>
    <row r="823" spans="1:13" ht="11.25" customHeight="1">
      <c r="C823" s="103" t="s">
        <v>171</v>
      </c>
      <c r="F823" s="123">
        <v>48</v>
      </c>
      <c r="G823" s="123">
        <v>48</v>
      </c>
      <c r="H823" s="123">
        <v>48</v>
      </c>
      <c r="I823" s="123">
        <v>48</v>
      </c>
      <c r="J823" s="123">
        <v>48</v>
      </c>
      <c r="K823" s="123">
        <v>48</v>
      </c>
      <c r="L823" s="123">
        <v>48</v>
      </c>
      <c r="M823" s="123">
        <v>48</v>
      </c>
    </row>
    <row r="824" spans="1:13" ht="11.25" customHeight="1">
      <c r="A824" s="116" t="s">
        <v>780</v>
      </c>
      <c r="B824" s="116"/>
      <c r="C824" s="116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</row>
    <row r="825" spans="1:13" ht="11.25" customHeight="1">
      <c r="A825" s="117" t="s">
        <v>781</v>
      </c>
      <c r="B825" s="117"/>
      <c r="C825" s="118" t="s">
        <v>782</v>
      </c>
      <c r="D825" s="119" t="s">
        <v>179</v>
      </c>
      <c r="E825" s="117">
        <v>0.99813144593442293</v>
      </c>
      <c r="F825" s="117">
        <v>41.050485999999999</v>
      </c>
      <c r="G825" s="117">
        <v>41.050485999999999</v>
      </c>
      <c r="H825" s="117">
        <v>41.050485999999999</v>
      </c>
      <c r="I825" s="117">
        <v>41.050485999999999</v>
      </c>
      <c r="J825" s="117">
        <v>41.050485999999999</v>
      </c>
      <c r="K825" s="117">
        <v>41.050485999999999</v>
      </c>
      <c r="L825" s="117">
        <v>41.050485999999999</v>
      </c>
      <c r="M825" s="117">
        <v>41.050485999999999</v>
      </c>
    </row>
    <row r="827" spans="1:13" ht="30" customHeight="1">
      <c r="A827" s="120"/>
      <c r="B827" s="120"/>
      <c r="C827" s="120"/>
      <c r="D827" s="120"/>
      <c r="E827" s="120"/>
      <c r="F827" s="120"/>
      <c r="G827" s="120"/>
      <c r="H827" s="120"/>
      <c r="I827" s="120"/>
      <c r="J827" s="120"/>
      <c r="K827" s="120"/>
      <c r="L827" s="120"/>
      <c r="M827" s="120"/>
    </row>
    <row r="828" spans="1:13" ht="11.25" customHeight="1">
      <c r="A828" s="110" t="s">
        <v>783</v>
      </c>
      <c r="B828" s="110"/>
      <c r="C828" s="111" t="s">
        <v>784</v>
      </c>
      <c r="D828" s="112" t="s">
        <v>2</v>
      </c>
      <c r="E828" s="110">
        <v>0.99240223688543583</v>
      </c>
      <c r="F828" s="110">
        <v>9.2149540000000005</v>
      </c>
      <c r="G828" s="110">
        <v>9.2149540000000005</v>
      </c>
      <c r="H828" s="110">
        <v>9.2149540000000005</v>
      </c>
      <c r="I828" s="110">
        <v>9.2149540000000005</v>
      </c>
      <c r="J828" s="110">
        <v>9.2149540000000005</v>
      </c>
      <c r="K828" s="110">
        <v>9.2149540000000005</v>
      </c>
      <c r="L828" s="110">
        <v>9.2149540000000005</v>
      </c>
      <c r="M828" s="110">
        <v>9.2149540000000005</v>
      </c>
    </row>
    <row r="829" spans="1:13" ht="11.25" customHeight="1">
      <c r="C829" s="103" t="s">
        <v>171</v>
      </c>
      <c r="F829" s="123">
        <v>48</v>
      </c>
      <c r="G829" s="123">
        <v>48</v>
      </c>
      <c r="H829" s="123">
        <v>48</v>
      </c>
      <c r="I829" s="123">
        <v>48</v>
      </c>
      <c r="J829" s="123">
        <v>48</v>
      </c>
      <c r="K829" s="123">
        <v>48</v>
      </c>
      <c r="L829" s="123">
        <v>48</v>
      </c>
      <c r="M829" s="123">
        <v>48</v>
      </c>
    </row>
    <row r="830" spans="1:13" ht="11.25" customHeight="1">
      <c r="A830" s="116" t="s">
        <v>785</v>
      </c>
      <c r="B830" s="116"/>
      <c r="C830" s="116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</row>
    <row r="831" spans="1:13" ht="11.25" customHeight="1">
      <c r="A831" s="117" t="s">
        <v>786</v>
      </c>
      <c r="B831" s="117"/>
      <c r="C831" s="118" t="s">
        <v>787</v>
      </c>
      <c r="D831" s="119" t="s">
        <v>179</v>
      </c>
      <c r="E831" s="117">
        <v>0.99240223688543583</v>
      </c>
      <c r="F831" s="117">
        <v>9.2149540000000005</v>
      </c>
      <c r="G831" s="117">
        <v>9.2149540000000005</v>
      </c>
      <c r="H831" s="117">
        <v>9.2149540000000005</v>
      </c>
      <c r="I831" s="117">
        <v>9.2149540000000005</v>
      </c>
      <c r="J831" s="117">
        <v>9.2149540000000005</v>
      </c>
      <c r="K831" s="117">
        <v>9.2149540000000005</v>
      </c>
      <c r="L831" s="117">
        <v>9.2149540000000005</v>
      </c>
      <c r="M831" s="117">
        <v>9.2149540000000005</v>
      </c>
    </row>
    <row r="833" spans="1:13" ht="30" customHeight="1">
      <c r="A833" s="120"/>
      <c r="B833" s="120"/>
      <c r="C833" s="120"/>
      <c r="D833" s="120"/>
      <c r="E833" s="120"/>
      <c r="F833" s="120"/>
      <c r="G833" s="120"/>
      <c r="H833" s="120"/>
      <c r="I833" s="120"/>
      <c r="J833" s="120"/>
      <c r="K833" s="120"/>
      <c r="L833" s="120"/>
      <c r="M833" s="120"/>
    </row>
    <row r="834" spans="1:13" ht="11.25" customHeight="1">
      <c r="A834" s="110" t="s">
        <v>788</v>
      </c>
      <c r="B834" s="110"/>
      <c r="C834" s="111" t="s">
        <v>789</v>
      </c>
      <c r="D834" s="112" t="s">
        <v>2</v>
      </c>
      <c r="E834" s="110">
        <v>0.99944996169552558</v>
      </c>
      <c r="F834" s="110">
        <v>49.630583999999992</v>
      </c>
      <c r="G834" s="110">
        <v>49.630583999999999</v>
      </c>
      <c r="H834" s="110">
        <v>49.630583999999999</v>
      </c>
      <c r="I834" s="110">
        <v>49.630583999999999</v>
      </c>
      <c r="J834" s="110">
        <v>49.630583999999999</v>
      </c>
      <c r="K834" s="110">
        <v>49.630583999999999</v>
      </c>
      <c r="L834" s="110">
        <v>49.630583999999999</v>
      </c>
      <c r="M834" s="110">
        <v>49.630583999999999</v>
      </c>
    </row>
    <row r="835" spans="1:13" ht="11.25" customHeight="1">
      <c r="C835" s="103" t="s">
        <v>171</v>
      </c>
      <c r="F835" s="123">
        <v>108</v>
      </c>
      <c r="G835" s="123">
        <v>108</v>
      </c>
      <c r="H835" s="123">
        <v>108</v>
      </c>
      <c r="I835" s="123">
        <v>108</v>
      </c>
      <c r="J835" s="123">
        <v>108</v>
      </c>
      <c r="K835" s="123">
        <v>108</v>
      </c>
      <c r="L835" s="123">
        <v>108</v>
      </c>
      <c r="M835" s="123">
        <v>108</v>
      </c>
    </row>
    <row r="836" spans="1:13" ht="11.25" customHeight="1">
      <c r="A836" s="116" t="s">
        <v>780</v>
      </c>
      <c r="B836" s="116"/>
      <c r="C836" s="116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</row>
    <row r="837" spans="1:13" ht="11.25" customHeight="1">
      <c r="A837" s="117" t="s">
        <v>781</v>
      </c>
      <c r="B837" s="117"/>
      <c r="C837" s="118" t="s">
        <v>782</v>
      </c>
      <c r="D837" s="119" t="s">
        <v>179</v>
      </c>
      <c r="E837" s="117">
        <v>0.99813144593442293</v>
      </c>
      <c r="F837" s="117">
        <v>41.050485999999999</v>
      </c>
      <c r="G837" s="117">
        <v>41.050485999999999</v>
      </c>
      <c r="H837" s="117">
        <v>41.050485999999999</v>
      </c>
      <c r="I837" s="117">
        <v>41.050485999999999</v>
      </c>
      <c r="J837" s="117">
        <v>41.050485999999999</v>
      </c>
      <c r="K837" s="117">
        <v>41.050485999999999</v>
      </c>
      <c r="L837" s="117">
        <v>41.050485999999999</v>
      </c>
      <c r="M837" s="117">
        <v>41.050485999999999</v>
      </c>
    </row>
    <row r="839" spans="1:13" ht="11.25" customHeight="1">
      <c r="A839" s="116" t="s">
        <v>785</v>
      </c>
      <c r="B839" s="116"/>
      <c r="C839" s="116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</row>
    <row r="840" spans="1:13" ht="11.25" customHeight="1">
      <c r="A840" s="117" t="s">
        <v>786</v>
      </c>
      <c r="B840" s="117"/>
      <c r="C840" s="118" t="s">
        <v>787</v>
      </c>
      <c r="D840" s="119" t="s">
        <v>179</v>
      </c>
      <c r="E840" s="117">
        <v>0.9949424814125839</v>
      </c>
      <c r="F840" s="117">
        <v>8.5800979999999996</v>
      </c>
      <c r="G840" s="117">
        <v>8.5800979999999996</v>
      </c>
      <c r="H840" s="117">
        <v>8.5800979999999996</v>
      </c>
      <c r="I840" s="117">
        <v>8.5800979999999996</v>
      </c>
      <c r="J840" s="117">
        <v>8.5800979999999996</v>
      </c>
      <c r="K840" s="117">
        <v>8.5800979999999996</v>
      </c>
      <c r="L840" s="117">
        <v>8.5800979999999996</v>
      </c>
      <c r="M840" s="117">
        <v>8.5800979999999996</v>
      </c>
    </row>
    <row r="842" spans="1:13" ht="30" customHeight="1">
      <c r="A842" s="120"/>
      <c r="B842" s="120"/>
      <c r="C842" s="120"/>
      <c r="D842" s="120"/>
      <c r="E842" s="120"/>
      <c r="F842" s="120"/>
      <c r="G842" s="120"/>
      <c r="H842" s="120"/>
      <c r="I842" s="120"/>
      <c r="J842" s="120"/>
      <c r="K842" s="120"/>
      <c r="L842" s="120"/>
      <c r="M842" s="120"/>
    </row>
    <row r="843" spans="1:13" ht="11.25" customHeight="1">
      <c r="A843" s="110" t="s">
        <v>790</v>
      </c>
      <c r="B843" s="110"/>
      <c r="C843" s="111" t="s">
        <v>791</v>
      </c>
      <c r="D843" s="112" t="s">
        <v>2</v>
      </c>
      <c r="E843" s="110">
        <v>0.97903619972884914</v>
      </c>
      <c r="F843" s="110">
        <v>16.402000000000001</v>
      </c>
      <c r="G843" s="110">
        <v>17.652000000000001</v>
      </c>
      <c r="H843" s="110">
        <v>17.652000000000001</v>
      </c>
      <c r="I843" s="110">
        <v>17.652000000000001</v>
      </c>
      <c r="J843" s="110">
        <v>17.652000000000001</v>
      </c>
      <c r="K843" s="110">
        <v>17.652000000000001</v>
      </c>
      <c r="L843" s="110">
        <v>17.652000000000001</v>
      </c>
      <c r="M843" s="110">
        <v>17.652000000000001</v>
      </c>
    </row>
    <row r="844" spans="1:13" ht="11.25" customHeight="1">
      <c r="C844" s="103" t="s">
        <v>171</v>
      </c>
      <c r="F844" s="123">
        <v>20</v>
      </c>
      <c r="G844" s="123">
        <v>20</v>
      </c>
      <c r="H844" s="123">
        <v>20</v>
      </c>
      <c r="I844" s="123">
        <v>20</v>
      </c>
      <c r="J844" s="123">
        <v>20</v>
      </c>
      <c r="K844" s="123">
        <v>20</v>
      </c>
      <c r="L844" s="123">
        <v>20</v>
      </c>
      <c r="M844" s="123">
        <v>20</v>
      </c>
    </row>
    <row r="845" spans="1:13" ht="11.25" customHeight="1">
      <c r="A845" s="116" t="s">
        <v>792</v>
      </c>
      <c r="B845" s="116"/>
      <c r="C845" s="116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</row>
    <row r="846" spans="1:13" ht="11.25" customHeight="1">
      <c r="A846" s="117" t="s">
        <v>793</v>
      </c>
      <c r="B846" s="117"/>
      <c r="C846" s="118" t="s">
        <v>794</v>
      </c>
      <c r="D846" s="119" t="s">
        <v>179</v>
      </c>
      <c r="E846" s="117">
        <v>0.99471426536206442</v>
      </c>
      <c r="F846" s="117">
        <v>8.49</v>
      </c>
      <c r="G846" s="117">
        <v>8.49</v>
      </c>
      <c r="H846" s="117">
        <v>8.49</v>
      </c>
      <c r="I846" s="117">
        <v>8.49</v>
      </c>
      <c r="J846" s="117">
        <v>8.49</v>
      </c>
      <c r="K846" s="117">
        <v>8.49</v>
      </c>
      <c r="L846" s="117">
        <v>8.49</v>
      </c>
      <c r="M846" s="117">
        <v>8.49</v>
      </c>
    </row>
    <row r="848" spans="1:13" ht="11.25" customHeight="1">
      <c r="A848" s="116" t="s">
        <v>795</v>
      </c>
      <c r="B848" s="116"/>
      <c r="C848" s="116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</row>
    <row r="849" spans="1:13" ht="11.25" customHeight="1">
      <c r="A849" s="117" t="s">
        <v>796</v>
      </c>
      <c r="B849" s="117"/>
      <c r="C849" s="118" t="s">
        <v>797</v>
      </c>
      <c r="D849" s="119" t="s">
        <v>179</v>
      </c>
      <c r="E849" s="117">
        <v>0.95227869999642378</v>
      </c>
      <c r="F849" s="117">
        <v>7.9119999999999999</v>
      </c>
      <c r="G849" s="117">
        <v>9.1619999999999973</v>
      </c>
      <c r="H849" s="117">
        <v>9.1619999999999973</v>
      </c>
      <c r="I849" s="117">
        <v>9.1619999999999973</v>
      </c>
      <c r="J849" s="117">
        <v>9.1619999999999973</v>
      </c>
      <c r="K849" s="117">
        <v>9.1619999999999973</v>
      </c>
      <c r="L849" s="117">
        <v>9.1619999999999973</v>
      </c>
      <c r="M849" s="117">
        <v>9.1619999999999973</v>
      </c>
    </row>
    <row r="850" spans="1:13" ht="11.25" customHeight="1">
      <c r="A850" s="174">
        <v>2018</v>
      </c>
      <c r="B850" s="174"/>
      <c r="C850" s="174" t="s">
        <v>798</v>
      </c>
      <c r="D850" s="174"/>
      <c r="E850" s="174"/>
    </row>
    <row r="852" spans="1:13" ht="30" customHeight="1">
      <c r="A852" s="120"/>
      <c r="B852" s="120"/>
      <c r="C852" s="120"/>
      <c r="D852" s="120"/>
      <c r="E852" s="120"/>
      <c r="F852" s="120"/>
      <c r="G852" s="120"/>
      <c r="H852" s="120"/>
      <c r="I852" s="120"/>
      <c r="J852" s="120"/>
      <c r="K852" s="120"/>
      <c r="L852" s="120"/>
      <c r="M852" s="120"/>
    </row>
    <row r="853" spans="1:13" ht="11.25" customHeight="1">
      <c r="A853" s="110" t="s">
        <v>799</v>
      </c>
      <c r="B853" s="110"/>
      <c r="C853" s="111" t="s">
        <v>800</v>
      </c>
      <c r="D853" s="112" t="s">
        <v>2</v>
      </c>
      <c r="E853" s="110">
        <v>0.99861421552639196</v>
      </c>
      <c r="F853" s="110">
        <v>27.384</v>
      </c>
      <c r="G853" s="110">
        <v>28.884</v>
      </c>
      <c r="H853" s="110">
        <v>34.204000000000001</v>
      </c>
      <c r="I853" s="110">
        <v>34.204000000000001</v>
      </c>
      <c r="J853" s="110">
        <v>34.204000000000001</v>
      </c>
      <c r="K853" s="110">
        <v>34.204000000000001</v>
      </c>
      <c r="L853" s="110">
        <v>34.204000000000001</v>
      </c>
      <c r="M853" s="110">
        <v>34.204000000000001</v>
      </c>
    </row>
    <row r="854" spans="1:13" ht="11.25" customHeight="1">
      <c r="C854" s="103" t="s">
        <v>171</v>
      </c>
      <c r="F854" s="123">
        <v>50</v>
      </c>
      <c r="G854" s="123">
        <v>50</v>
      </c>
      <c r="H854" s="123">
        <v>50</v>
      </c>
      <c r="I854" s="123">
        <v>50</v>
      </c>
      <c r="J854" s="123">
        <v>50</v>
      </c>
      <c r="K854" s="123">
        <v>50</v>
      </c>
      <c r="L854" s="123">
        <v>50</v>
      </c>
      <c r="M854" s="123">
        <v>50</v>
      </c>
    </row>
    <row r="855" spans="1:13" ht="11.25" customHeight="1">
      <c r="A855" s="116" t="s">
        <v>801</v>
      </c>
      <c r="B855" s="116"/>
      <c r="C855" s="116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</row>
    <row r="856" spans="1:13" ht="11.25" customHeight="1">
      <c r="A856" s="117" t="s">
        <v>802</v>
      </c>
      <c r="B856" s="117"/>
      <c r="C856" s="118" t="s">
        <v>803</v>
      </c>
      <c r="D856" s="119" t="s">
        <v>179</v>
      </c>
      <c r="E856" s="117">
        <v>0.99861421552639196</v>
      </c>
      <c r="F856" s="117">
        <v>27.384</v>
      </c>
      <c r="G856" s="117">
        <v>28.884</v>
      </c>
      <c r="H856" s="117">
        <v>34.204000000000001</v>
      </c>
      <c r="I856" s="117">
        <v>34.204000000000001</v>
      </c>
      <c r="J856" s="117">
        <v>34.204000000000001</v>
      </c>
      <c r="K856" s="117">
        <v>34.204000000000001</v>
      </c>
      <c r="L856" s="117">
        <v>34.204000000000001</v>
      </c>
      <c r="M856" s="117">
        <v>34.204000000000001</v>
      </c>
    </row>
    <row r="857" spans="1:13" ht="11.25" customHeight="1">
      <c r="A857" s="174">
        <v>2018</v>
      </c>
      <c r="B857" s="174"/>
      <c r="C857" s="174" t="s">
        <v>804</v>
      </c>
      <c r="D857" s="174"/>
      <c r="E857" s="174"/>
    </row>
    <row r="858" spans="1:13" ht="11.25" customHeight="1">
      <c r="A858" s="174">
        <v>2019</v>
      </c>
      <c r="B858" s="174"/>
      <c r="C858" s="174" t="s">
        <v>805</v>
      </c>
      <c r="D858" s="174"/>
      <c r="E858" s="174"/>
    </row>
    <row r="860" spans="1:13" ht="30" customHeight="1">
      <c r="A860" s="120"/>
      <c r="B860" s="120"/>
      <c r="C860" s="120"/>
      <c r="D860" s="120"/>
      <c r="E860" s="120"/>
      <c r="F860" s="120"/>
      <c r="G860" s="120"/>
      <c r="H860" s="120"/>
      <c r="I860" s="120"/>
      <c r="J860" s="120"/>
      <c r="K860" s="120"/>
      <c r="L860" s="120"/>
      <c r="M860" s="120"/>
    </row>
    <row r="861" spans="1:13" ht="11.25" customHeight="1">
      <c r="A861" s="110" t="s">
        <v>806</v>
      </c>
      <c r="B861" s="110"/>
      <c r="C861" s="111" t="s">
        <v>807</v>
      </c>
      <c r="D861" s="112" t="s">
        <v>2</v>
      </c>
      <c r="E861" s="110">
        <v>0.99877271938898093</v>
      </c>
      <c r="F861" s="110">
        <v>25.964371</v>
      </c>
      <c r="G861" s="110">
        <v>25.964371</v>
      </c>
      <c r="H861" s="110">
        <v>25.964371</v>
      </c>
      <c r="I861" s="110">
        <v>25.964371</v>
      </c>
      <c r="J861" s="110">
        <v>25.964371</v>
      </c>
      <c r="K861" s="110">
        <v>25.964371</v>
      </c>
      <c r="L861" s="110">
        <v>25.964371</v>
      </c>
      <c r="M861" s="110">
        <v>25.964371</v>
      </c>
    </row>
    <row r="862" spans="1:13" ht="11.25" customHeight="1">
      <c r="C862" s="103" t="s">
        <v>171</v>
      </c>
      <c r="F862" s="123">
        <v>48</v>
      </c>
      <c r="G862" s="123">
        <v>48</v>
      </c>
      <c r="H862" s="123">
        <v>48</v>
      </c>
      <c r="I862" s="123">
        <v>48</v>
      </c>
      <c r="J862" s="123">
        <v>48</v>
      </c>
      <c r="K862" s="123">
        <v>48</v>
      </c>
      <c r="L862" s="123">
        <v>48</v>
      </c>
      <c r="M862" s="123">
        <v>48</v>
      </c>
    </row>
    <row r="863" spans="1:13" ht="11.25" customHeight="1">
      <c r="A863" s="116" t="s">
        <v>808</v>
      </c>
      <c r="B863" s="116"/>
      <c r="C863" s="116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</row>
    <row r="864" spans="1:13" ht="11.25" customHeight="1">
      <c r="A864" s="117" t="s">
        <v>809</v>
      </c>
      <c r="B864" s="117"/>
      <c r="C864" s="118" t="s">
        <v>810</v>
      </c>
      <c r="D864" s="119" t="s">
        <v>179</v>
      </c>
      <c r="E864" s="117">
        <v>0.99877271938898093</v>
      </c>
      <c r="F864" s="117">
        <v>25.964371</v>
      </c>
      <c r="G864" s="117">
        <v>25.964371</v>
      </c>
      <c r="H864" s="117">
        <v>25.964371</v>
      </c>
      <c r="I864" s="117">
        <v>25.964371</v>
      </c>
      <c r="J864" s="117">
        <v>25.964371</v>
      </c>
      <c r="K864" s="117">
        <v>25.964371</v>
      </c>
      <c r="L864" s="117">
        <v>25.964371</v>
      </c>
      <c r="M864" s="117">
        <v>25.964371</v>
      </c>
    </row>
    <row r="866" spans="1:13" ht="30" customHeight="1">
      <c r="A866" s="120"/>
      <c r="B866" s="120"/>
      <c r="C866" s="120"/>
      <c r="D866" s="120"/>
      <c r="E866" s="120"/>
      <c r="F866" s="120"/>
      <c r="G866" s="120"/>
      <c r="H866" s="120"/>
      <c r="I866" s="120"/>
      <c r="J866" s="120"/>
      <c r="K866" s="120"/>
      <c r="L866" s="120"/>
      <c r="M866" s="120"/>
    </row>
    <row r="867" spans="1:13" ht="11.25" customHeight="1">
      <c r="A867" s="110" t="s">
        <v>811</v>
      </c>
      <c r="B867" s="110"/>
      <c r="C867" s="111" t="s">
        <v>812</v>
      </c>
      <c r="D867" s="112" t="s">
        <v>2</v>
      </c>
      <c r="E867" s="110">
        <v>0.97641333576126166</v>
      </c>
      <c r="F867" s="110">
        <v>30.995999999999999</v>
      </c>
      <c r="G867" s="110">
        <v>32.195999999999998</v>
      </c>
      <c r="H867" s="110">
        <v>32.195999999999998</v>
      </c>
      <c r="I867" s="110">
        <v>32.195999999999998</v>
      </c>
      <c r="J867" s="110">
        <v>32.195999999999998</v>
      </c>
      <c r="K867" s="110">
        <v>32.195999999999998</v>
      </c>
      <c r="L867" s="110">
        <v>32.195999999999998</v>
      </c>
      <c r="M867" s="110">
        <v>32.195999999999998</v>
      </c>
    </row>
    <row r="868" spans="1:13" ht="11.25" customHeight="1">
      <c r="C868" s="103" t="s">
        <v>171</v>
      </c>
      <c r="F868" s="123">
        <v>50</v>
      </c>
      <c r="G868" s="123">
        <v>50</v>
      </c>
      <c r="H868" s="123">
        <v>50</v>
      </c>
      <c r="I868" s="123">
        <v>50</v>
      </c>
      <c r="J868" s="123">
        <v>50</v>
      </c>
      <c r="K868" s="123">
        <v>50</v>
      </c>
      <c r="L868" s="123">
        <v>50</v>
      </c>
      <c r="M868" s="123">
        <v>50</v>
      </c>
    </row>
    <row r="869" spans="1:13" ht="11.25" customHeight="1">
      <c r="A869" s="116" t="s">
        <v>813</v>
      </c>
      <c r="B869" s="116"/>
      <c r="C869" s="116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</row>
    <row r="870" spans="1:13" ht="11.25" customHeight="1">
      <c r="A870" s="117" t="s">
        <v>814</v>
      </c>
      <c r="B870" s="117"/>
      <c r="C870" s="118" t="s">
        <v>815</v>
      </c>
      <c r="D870" s="119" t="s">
        <v>179</v>
      </c>
      <c r="E870" s="117">
        <v>0.97641333576126166</v>
      </c>
      <c r="F870" s="117">
        <v>30.995999999999999</v>
      </c>
      <c r="G870" s="117">
        <v>32.195999999999998</v>
      </c>
      <c r="H870" s="117">
        <v>32.195999999999998</v>
      </c>
      <c r="I870" s="117">
        <v>32.195999999999998</v>
      </c>
      <c r="J870" s="117">
        <v>32.195999999999998</v>
      </c>
      <c r="K870" s="117">
        <v>32.195999999999998</v>
      </c>
      <c r="L870" s="117">
        <v>32.195999999999998</v>
      </c>
      <c r="M870" s="117">
        <v>32.195999999999998</v>
      </c>
    </row>
    <row r="871" spans="1:13" ht="11.25" customHeight="1">
      <c r="A871" s="174">
        <v>2018</v>
      </c>
      <c r="B871" s="174"/>
      <c r="C871" s="174" t="s">
        <v>816</v>
      </c>
      <c r="D871" s="174"/>
      <c r="E871" s="174"/>
    </row>
    <row r="873" spans="1:13" ht="30" customHeight="1">
      <c r="A873" s="120"/>
      <c r="B873" s="120"/>
      <c r="C873" s="120"/>
      <c r="D873" s="120"/>
      <c r="E873" s="120"/>
      <c r="F873" s="120"/>
      <c r="G873" s="120"/>
      <c r="H873" s="120"/>
      <c r="I873" s="120"/>
      <c r="J873" s="120"/>
      <c r="K873" s="120"/>
      <c r="L873" s="120"/>
      <c r="M873" s="120"/>
    </row>
    <row r="874" spans="1:13" ht="11.25" customHeight="1">
      <c r="A874" s="110" t="s">
        <v>817</v>
      </c>
      <c r="B874" s="110"/>
      <c r="C874" s="111" t="s">
        <v>818</v>
      </c>
      <c r="D874" s="112" t="s">
        <v>2</v>
      </c>
      <c r="E874" s="110">
        <v>0.99883845538717964</v>
      </c>
      <c r="F874" s="110">
        <v>36.927500000000002</v>
      </c>
      <c r="G874" s="110">
        <v>36.927500000000002</v>
      </c>
      <c r="H874" s="110">
        <v>36.927500000000002</v>
      </c>
      <c r="I874" s="110">
        <v>33.927500000000002</v>
      </c>
      <c r="J874" s="110">
        <v>33.927500000000002</v>
      </c>
      <c r="K874" s="110">
        <v>33.927500000000002</v>
      </c>
      <c r="L874" s="110">
        <v>33.927500000000002</v>
      </c>
      <c r="M874" s="110">
        <v>33.927500000000002</v>
      </c>
    </row>
    <row r="875" spans="1:13" ht="11.25" customHeight="1">
      <c r="C875" s="103" t="s">
        <v>171</v>
      </c>
      <c r="F875" s="123">
        <v>50</v>
      </c>
      <c r="G875" s="123">
        <v>50</v>
      </c>
      <c r="H875" s="123">
        <v>50</v>
      </c>
      <c r="I875" s="123">
        <v>50</v>
      </c>
      <c r="J875" s="123">
        <v>50</v>
      </c>
      <c r="K875" s="123">
        <v>50</v>
      </c>
      <c r="L875" s="123">
        <v>50</v>
      </c>
      <c r="M875" s="123">
        <v>50</v>
      </c>
    </row>
    <row r="876" spans="1:13" ht="11.25" customHeight="1">
      <c r="A876" s="116" t="s">
        <v>819</v>
      </c>
      <c r="B876" s="116"/>
      <c r="C876" s="116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</row>
    <row r="877" spans="1:13" ht="11.25" customHeight="1">
      <c r="A877" s="117" t="s">
        <v>820</v>
      </c>
      <c r="B877" s="117"/>
      <c r="C877" s="118" t="s">
        <v>821</v>
      </c>
      <c r="D877" s="119" t="s">
        <v>179</v>
      </c>
      <c r="E877" s="117">
        <v>0.99883845538717964</v>
      </c>
      <c r="F877" s="117">
        <v>36.927500000000002</v>
      </c>
      <c r="G877" s="117">
        <v>36.927500000000002</v>
      </c>
      <c r="H877" s="117">
        <v>36.927500000000002</v>
      </c>
      <c r="I877" s="117">
        <v>33.927500000000002</v>
      </c>
      <c r="J877" s="117">
        <v>33.927500000000002</v>
      </c>
      <c r="K877" s="117">
        <v>33.927500000000002</v>
      </c>
      <c r="L877" s="117">
        <v>33.927500000000002</v>
      </c>
      <c r="M877" s="117">
        <v>33.927500000000002</v>
      </c>
    </row>
    <row r="878" spans="1:13" ht="11.25" customHeight="1">
      <c r="A878" s="174">
        <v>2020</v>
      </c>
      <c r="B878" s="174"/>
      <c r="C878" s="174" t="s">
        <v>822</v>
      </c>
      <c r="D878" s="174"/>
      <c r="E878" s="174"/>
    </row>
    <row r="880" spans="1:13" ht="30" customHeight="1">
      <c r="A880" s="120"/>
      <c r="B880" s="120"/>
      <c r="C880" s="120"/>
      <c r="D880" s="120"/>
      <c r="E880" s="120"/>
      <c r="F880" s="120"/>
      <c r="G880" s="120"/>
      <c r="H880" s="120"/>
      <c r="I880" s="120"/>
      <c r="J880" s="120"/>
      <c r="K880" s="120"/>
      <c r="L880" s="120"/>
      <c r="M880" s="120"/>
    </row>
    <row r="881" spans="1:13" ht="11.25" customHeight="1">
      <c r="A881" s="110" t="s">
        <v>823</v>
      </c>
      <c r="B881" s="110"/>
      <c r="C881" s="111" t="s">
        <v>824</v>
      </c>
      <c r="D881" s="112" t="s">
        <v>2</v>
      </c>
      <c r="E881" s="110">
        <v>0.99296946189094693</v>
      </c>
      <c r="F881" s="110">
        <v>62.723500000000001</v>
      </c>
      <c r="G881" s="110">
        <v>63.923499999999997</v>
      </c>
      <c r="H881" s="110">
        <v>63.923499999999997</v>
      </c>
      <c r="I881" s="110">
        <v>60.923499999999997</v>
      </c>
      <c r="J881" s="110">
        <v>60.923499999999997</v>
      </c>
      <c r="K881" s="110">
        <v>60.923499999999997</v>
      </c>
      <c r="L881" s="110">
        <v>60.923499999999997</v>
      </c>
      <c r="M881" s="110">
        <v>60.923499999999997</v>
      </c>
    </row>
    <row r="882" spans="1:13" ht="11.25" customHeight="1">
      <c r="C882" s="103" t="s">
        <v>171</v>
      </c>
      <c r="F882" s="123">
        <v>100</v>
      </c>
      <c r="G882" s="123">
        <v>100</v>
      </c>
      <c r="H882" s="123">
        <v>100</v>
      </c>
      <c r="I882" s="123">
        <v>100</v>
      </c>
      <c r="J882" s="123">
        <v>100</v>
      </c>
      <c r="K882" s="123">
        <v>100</v>
      </c>
      <c r="L882" s="123">
        <v>100</v>
      </c>
      <c r="M882" s="123">
        <v>100</v>
      </c>
    </row>
    <row r="883" spans="1:13" ht="11.25" customHeight="1">
      <c r="A883" s="116" t="s">
        <v>813</v>
      </c>
      <c r="B883" s="116"/>
      <c r="C883" s="116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</row>
    <row r="884" spans="1:13" ht="11.25" customHeight="1">
      <c r="A884" s="117" t="s">
        <v>814</v>
      </c>
      <c r="B884" s="117"/>
      <c r="C884" s="118" t="s">
        <v>815</v>
      </c>
      <c r="D884" s="119" t="s">
        <v>179</v>
      </c>
      <c r="E884" s="117">
        <v>0.97777391546867498</v>
      </c>
      <c r="F884" s="117">
        <v>28.126000000000001</v>
      </c>
      <c r="G884" s="117">
        <v>29.326000000000001</v>
      </c>
      <c r="H884" s="117">
        <v>29.326000000000001</v>
      </c>
      <c r="I884" s="117">
        <v>29.326000000000001</v>
      </c>
      <c r="J884" s="117">
        <v>29.326000000000001</v>
      </c>
      <c r="K884" s="117">
        <v>29.326000000000001</v>
      </c>
      <c r="L884" s="117">
        <v>29.326000000000001</v>
      </c>
      <c r="M884" s="117">
        <v>29.326000000000001</v>
      </c>
    </row>
    <row r="885" spans="1:13" ht="11.25" customHeight="1">
      <c r="A885" s="174">
        <v>2018</v>
      </c>
      <c r="B885" s="174"/>
      <c r="C885" s="174" t="s">
        <v>816</v>
      </c>
      <c r="D885" s="174"/>
      <c r="E885" s="174"/>
    </row>
    <row r="887" spans="1:13" ht="11.25" customHeight="1">
      <c r="A887" s="116" t="s">
        <v>819</v>
      </c>
      <c r="B887" s="116"/>
      <c r="C887" s="116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</row>
    <row r="888" spans="1:13" ht="11.25" customHeight="1">
      <c r="A888" s="117" t="s">
        <v>820</v>
      </c>
      <c r="B888" s="117"/>
      <c r="C888" s="118" t="s">
        <v>825</v>
      </c>
      <c r="D888" s="119" t="s">
        <v>179</v>
      </c>
      <c r="E888" s="117">
        <v>0.9991274936302641</v>
      </c>
      <c r="F888" s="117">
        <v>34.597499999999997</v>
      </c>
      <c r="G888" s="117">
        <v>34.597499999999997</v>
      </c>
      <c r="H888" s="117">
        <v>34.597499999999997</v>
      </c>
      <c r="I888" s="117">
        <v>31.5975</v>
      </c>
      <c r="J888" s="117">
        <v>31.5975</v>
      </c>
      <c r="K888" s="117">
        <v>31.5975</v>
      </c>
      <c r="L888" s="117">
        <v>31.5975</v>
      </c>
      <c r="M888" s="117">
        <v>31.5975</v>
      </c>
    </row>
    <row r="889" spans="1:13" ht="11.25" customHeight="1">
      <c r="A889" s="174">
        <v>2020</v>
      </c>
      <c r="B889" s="174"/>
      <c r="C889" s="174" t="s">
        <v>822</v>
      </c>
      <c r="D889" s="174"/>
      <c r="E889" s="174"/>
    </row>
    <row r="891" spans="1:13" ht="30" customHeight="1">
      <c r="A891" s="120"/>
      <c r="B891" s="120"/>
      <c r="C891" s="120"/>
      <c r="D891" s="120"/>
      <c r="E891" s="120"/>
      <c r="F891" s="120"/>
      <c r="G891" s="120"/>
      <c r="H891" s="120"/>
      <c r="I891" s="120"/>
      <c r="J891" s="120"/>
      <c r="K891" s="120"/>
      <c r="L891" s="120"/>
      <c r="M891" s="120"/>
    </row>
    <row r="892" spans="1:13" ht="11.25" customHeight="1">
      <c r="A892" s="110" t="s">
        <v>826</v>
      </c>
      <c r="B892" s="110"/>
      <c r="C892" s="111" t="s">
        <v>827</v>
      </c>
      <c r="D892" s="112" t="s">
        <v>2</v>
      </c>
      <c r="E892" s="110">
        <v>0.99999428976439386</v>
      </c>
      <c r="F892" s="110">
        <v>24.148132</v>
      </c>
      <c r="G892" s="110">
        <v>24.148132</v>
      </c>
      <c r="H892" s="110">
        <v>24.148132</v>
      </c>
      <c r="I892" s="110">
        <v>24.148132</v>
      </c>
      <c r="J892" s="110">
        <v>24.148132</v>
      </c>
      <c r="K892" s="110">
        <v>24.148132</v>
      </c>
      <c r="L892" s="110">
        <v>24.148132</v>
      </c>
      <c r="M892" s="110">
        <v>24.148132</v>
      </c>
    </row>
    <row r="893" spans="1:13" ht="11.25" customHeight="1">
      <c r="C893" s="103" t="s">
        <v>171</v>
      </c>
      <c r="F893" s="123">
        <v>39.6</v>
      </c>
      <c r="G893" s="123">
        <v>39.6</v>
      </c>
      <c r="H893" s="123">
        <v>39.6</v>
      </c>
      <c r="I893" s="123">
        <v>39.6</v>
      </c>
      <c r="J893" s="123">
        <v>39.6</v>
      </c>
      <c r="K893" s="123">
        <v>39.6</v>
      </c>
      <c r="L893" s="123">
        <v>39.6</v>
      </c>
      <c r="M893" s="123">
        <v>39.6</v>
      </c>
    </row>
    <row r="894" spans="1:13" ht="11.25" customHeight="1">
      <c r="A894" s="116" t="s">
        <v>828</v>
      </c>
      <c r="B894" s="116"/>
      <c r="C894" s="116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</row>
    <row r="895" spans="1:13" ht="11.25" customHeight="1">
      <c r="A895" s="117" t="s">
        <v>829</v>
      </c>
      <c r="B895" s="117"/>
      <c r="C895" s="118" t="s">
        <v>830</v>
      </c>
      <c r="D895" s="119" t="s">
        <v>179</v>
      </c>
      <c r="E895" s="117">
        <v>0.99999428976439386</v>
      </c>
      <c r="F895" s="117">
        <v>24.148132</v>
      </c>
      <c r="G895" s="117">
        <v>24.148132</v>
      </c>
      <c r="H895" s="117">
        <v>24.148132</v>
      </c>
      <c r="I895" s="117">
        <v>24.148132</v>
      </c>
      <c r="J895" s="117">
        <v>24.148132</v>
      </c>
      <c r="K895" s="117">
        <v>24.148132</v>
      </c>
      <c r="L895" s="117">
        <v>24.148132</v>
      </c>
      <c r="M895" s="117">
        <v>24.148132</v>
      </c>
    </row>
    <row r="897" spans="1:13" ht="30" customHeight="1">
      <c r="A897" s="120"/>
      <c r="B897" s="120"/>
      <c r="C897" s="120"/>
      <c r="D897" s="120"/>
      <c r="E897" s="120"/>
      <c r="F897" s="120"/>
      <c r="G897" s="120"/>
      <c r="H897" s="120"/>
      <c r="I897" s="120"/>
      <c r="J897" s="120"/>
      <c r="K897" s="120"/>
      <c r="L897" s="120"/>
      <c r="M897" s="120"/>
    </row>
    <row r="898" spans="1:13" ht="11.25" customHeight="1">
      <c r="A898" s="110" t="s">
        <v>831</v>
      </c>
      <c r="B898" s="110"/>
      <c r="C898" s="111" t="s">
        <v>832</v>
      </c>
      <c r="D898" s="112" t="s">
        <v>2</v>
      </c>
      <c r="E898" s="110">
        <v>0.99732808238272608</v>
      </c>
      <c r="F898" s="110">
        <v>15.071999999999997</v>
      </c>
      <c r="G898" s="110">
        <v>16.171999999999997</v>
      </c>
      <c r="H898" s="110">
        <v>16.171999999999997</v>
      </c>
      <c r="I898" s="110">
        <v>16.171999999999997</v>
      </c>
      <c r="J898" s="110">
        <v>16.171999999999997</v>
      </c>
      <c r="K898" s="110">
        <v>16.171999999999997</v>
      </c>
      <c r="L898" s="110">
        <v>16.171999999999997</v>
      </c>
      <c r="M898" s="110">
        <v>16.171999999999997</v>
      </c>
    </row>
    <row r="899" spans="1:13" ht="11.25" customHeight="1">
      <c r="C899" s="103" t="s">
        <v>171</v>
      </c>
      <c r="F899" s="123">
        <v>25</v>
      </c>
      <c r="G899" s="123">
        <v>25</v>
      </c>
      <c r="H899" s="123">
        <v>25</v>
      </c>
      <c r="I899" s="123">
        <v>25</v>
      </c>
      <c r="J899" s="123">
        <v>25</v>
      </c>
      <c r="K899" s="123">
        <v>25</v>
      </c>
      <c r="L899" s="123">
        <v>25</v>
      </c>
      <c r="M899" s="123">
        <v>25</v>
      </c>
    </row>
    <row r="900" spans="1:13" ht="11.25" customHeight="1">
      <c r="A900" s="116" t="s">
        <v>833</v>
      </c>
      <c r="B900" s="116"/>
      <c r="C900" s="116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</row>
    <row r="901" spans="1:13" ht="11.25" customHeight="1">
      <c r="A901" s="117" t="s">
        <v>834</v>
      </c>
      <c r="B901" s="117"/>
      <c r="C901" s="118" t="s">
        <v>835</v>
      </c>
      <c r="D901" s="119" t="s">
        <v>179</v>
      </c>
      <c r="E901" s="117">
        <v>0.99554132485583713</v>
      </c>
      <c r="F901" s="117">
        <v>8.4095999999999975</v>
      </c>
      <c r="G901" s="117">
        <v>9.5095999999999954</v>
      </c>
      <c r="H901" s="117">
        <v>9.5095999999999954</v>
      </c>
      <c r="I901" s="117">
        <v>9.5095999999999954</v>
      </c>
      <c r="J901" s="117">
        <v>9.5095999999999954</v>
      </c>
      <c r="K901" s="117">
        <v>9.5095999999999954</v>
      </c>
      <c r="L901" s="117">
        <v>9.5095999999999954</v>
      </c>
      <c r="M901" s="117">
        <v>9.5095999999999954</v>
      </c>
    </row>
    <row r="902" spans="1:13" ht="11.25" customHeight="1">
      <c r="A902" s="174">
        <v>2018</v>
      </c>
      <c r="B902" s="174"/>
      <c r="C902" s="174" t="s">
        <v>836</v>
      </c>
      <c r="D902" s="174"/>
      <c r="E902" s="174"/>
    </row>
    <row r="904" spans="1:13" ht="11.25" customHeight="1">
      <c r="A904" s="116" t="s">
        <v>837</v>
      </c>
      <c r="B904" s="116"/>
      <c r="C904" s="116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</row>
    <row r="905" spans="1:13" ht="11.25" customHeight="1">
      <c r="A905" s="117" t="s">
        <v>838</v>
      </c>
      <c r="B905" s="117"/>
      <c r="C905" s="118" t="s">
        <v>839</v>
      </c>
      <c r="D905" s="119" t="s">
        <v>179</v>
      </c>
      <c r="E905" s="117">
        <v>0.99893864863420623</v>
      </c>
      <c r="F905" s="117">
        <v>6.6623999999999999</v>
      </c>
      <c r="G905" s="117">
        <v>6.6623999999999999</v>
      </c>
      <c r="H905" s="117">
        <v>6.6623999999999999</v>
      </c>
      <c r="I905" s="117">
        <v>6.6623999999999999</v>
      </c>
      <c r="J905" s="117">
        <v>6.6623999999999999</v>
      </c>
      <c r="K905" s="117">
        <v>6.6623999999999999</v>
      </c>
      <c r="L905" s="117">
        <v>6.6623999999999999</v>
      </c>
      <c r="M905" s="117">
        <v>6.6623999999999999</v>
      </c>
    </row>
    <row r="907" spans="1:13" ht="30" customHeight="1">
      <c r="A907" s="120"/>
      <c r="B907" s="120"/>
      <c r="C907" s="120"/>
      <c r="D907" s="120"/>
      <c r="E907" s="120"/>
      <c r="F907" s="120"/>
      <c r="G907" s="120"/>
      <c r="H907" s="120"/>
      <c r="I907" s="120"/>
      <c r="J907" s="120"/>
      <c r="K907" s="120"/>
      <c r="L907" s="120"/>
      <c r="M907" s="120"/>
    </row>
    <row r="908" spans="1:13" ht="11.25" customHeight="1">
      <c r="A908" s="110" t="s">
        <v>840</v>
      </c>
      <c r="B908" s="110"/>
      <c r="C908" s="111" t="s">
        <v>841</v>
      </c>
      <c r="D908" s="112" t="s">
        <v>2</v>
      </c>
      <c r="E908" s="110">
        <v>0.99794539834220652</v>
      </c>
      <c r="F908" s="110">
        <v>36.549616</v>
      </c>
      <c r="G908" s="110">
        <v>35.549616</v>
      </c>
      <c r="H908" s="110">
        <v>35.549616</v>
      </c>
      <c r="I908" s="110">
        <v>35.549616</v>
      </c>
      <c r="J908" s="110">
        <v>35.549616</v>
      </c>
      <c r="K908" s="110">
        <v>35.549616</v>
      </c>
      <c r="L908" s="110">
        <v>35.549616</v>
      </c>
      <c r="M908" s="110">
        <v>35.549616</v>
      </c>
    </row>
    <row r="909" spans="1:13" ht="11.25" customHeight="1">
      <c r="C909" s="103" t="s">
        <v>171</v>
      </c>
      <c r="F909" s="123">
        <v>48</v>
      </c>
      <c r="G909" s="123">
        <v>48</v>
      </c>
      <c r="H909" s="123">
        <v>48</v>
      </c>
      <c r="I909" s="123">
        <v>48</v>
      </c>
      <c r="J909" s="123">
        <v>48</v>
      </c>
      <c r="K909" s="123">
        <v>48</v>
      </c>
      <c r="L909" s="123">
        <v>48</v>
      </c>
      <c r="M909" s="123">
        <v>48</v>
      </c>
    </row>
    <row r="910" spans="1:13" ht="11.25" customHeight="1">
      <c r="A910" s="116" t="s">
        <v>842</v>
      </c>
      <c r="B910" s="116"/>
      <c r="C910" s="116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</row>
    <row r="911" spans="1:13" ht="11.25" customHeight="1">
      <c r="A911" s="117" t="s">
        <v>843</v>
      </c>
      <c r="B911" s="117"/>
      <c r="C911" s="118" t="s">
        <v>844</v>
      </c>
      <c r="D911" s="119" t="s">
        <v>179</v>
      </c>
      <c r="E911" s="117">
        <v>0.99777469969453125</v>
      </c>
      <c r="F911" s="117">
        <v>29.604873999999999</v>
      </c>
      <c r="G911" s="117">
        <v>28.604873999999999</v>
      </c>
      <c r="H911" s="117">
        <v>28.604873999999999</v>
      </c>
      <c r="I911" s="117">
        <v>28.604873999999999</v>
      </c>
      <c r="J911" s="117">
        <v>28.604873999999999</v>
      </c>
      <c r="K911" s="117">
        <v>28.604873999999999</v>
      </c>
      <c r="L911" s="117">
        <v>28.604873999999999</v>
      </c>
      <c r="M911" s="117">
        <v>28.604873999999999</v>
      </c>
    </row>
    <row r="912" spans="1:13" ht="11.25" customHeight="1">
      <c r="A912" s="174">
        <v>2018</v>
      </c>
      <c r="B912" s="174"/>
      <c r="C912" s="174" t="s">
        <v>845</v>
      </c>
      <c r="D912" s="174"/>
      <c r="E912" s="174"/>
    </row>
    <row r="914" spans="1:13" ht="11.25" customHeight="1">
      <c r="A914" s="117" t="s">
        <v>846</v>
      </c>
      <c r="B914" s="117"/>
      <c r="C914" s="118" t="s">
        <v>847</v>
      </c>
      <c r="D914" s="119" t="s">
        <v>179</v>
      </c>
      <c r="E914" s="117">
        <v>0.99859723069385142</v>
      </c>
      <c r="F914" s="117">
        <v>6.9447419999999997</v>
      </c>
      <c r="G914" s="117">
        <v>6.9447419999999997</v>
      </c>
      <c r="H914" s="117">
        <v>6.9447419999999997</v>
      </c>
      <c r="I914" s="117">
        <v>6.9447419999999997</v>
      </c>
      <c r="J914" s="117">
        <v>6.9447419999999997</v>
      </c>
      <c r="K914" s="117">
        <v>6.9447419999999997</v>
      </c>
      <c r="L914" s="117">
        <v>6.9447419999999997</v>
      </c>
      <c r="M914" s="117">
        <v>6.9447419999999997</v>
      </c>
    </row>
    <row r="916" spans="1:13" ht="30" customHeight="1">
      <c r="A916" s="120"/>
      <c r="B916" s="120"/>
      <c r="C916" s="120"/>
      <c r="D916" s="120"/>
      <c r="E916" s="120"/>
      <c r="F916" s="120"/>
      <c r="G916" s="120"/>
      <c r="H916" s="120"/>
      <c r="I916" s="120"/>
      <c r="J916" s="120"/>
      <c r="K916" s="120"/>
      <c r="L916" s="120"/>
      <c r="M916" s="120"/>
    </row>
    <row r="917" spans="1:13" ht="11.25" customHeight="1">
      <c r="A917" s="110" t="s">
        <v>848</v>
      </c>
      <c r="B917" s="110"/>
      <c r="C917" s="111" t="s">
        <v>849</v>
      </c>
      <c r="D917" s="112" t="s">
        <v>2</v>
      </c>
      <c r="E917" s="110">
        <v>0.99653590648326085</v>
      </c>
      <c r="F917" s="110">
        <v>70.460987999999986</v>
      </c>
      <c r="G917" s="110">
        <v>72.460988</v>
      </c>
      <c r="H917" s="110">
        <v>72.460988</v>
      </c>
      <c r="I917" s="110">
        <v>74.460988</v>
      </c>
      <c r="J917" s="110">
        <v>74.460988</v>
      </c>
      <c r="K917" s="110">
        <v>74.460988</v>
      </c>
      <c r="L917" s="110">
        <v>74.460988</v>
      </c>
      <c r="M917" s="110">
        <v>74.460988</v>
      </c>
    </row>
    <row r="918" spans="1:13" ht="11.25" customHeight="1">
      <c r="C918" s="103" t="s">
        <v>171</v>
      </c>
      <c r="F918" s="123">
        <v>94</v>
      </c>
      <c r="G918" s="123">
        <v>94</v>
      </c>
      <c r="H918" s="123">
        <v>94</v>
      </c>
      <c r="I918" s="123">
        <v>94</v>
      </c>
      <c r="J918" s="123">
        <v>94</v>
      </c>
      <c r="K918" s="123">
        <v>94</v>
      </c>
      <c r="L918" s="123">
        <v>94</v>
      </c>
      <c r="M918" s="123">
        <v>94</v>
      </c>
    </row>
    <row r="919" spans="1:13" ht="11.25" customHeight="1">
      <c r="A919" s="116" t="s">
        <v>850</v>
      </c>
      <c r="B919" s="116"/>
      <c r="C919" s="116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</row>
    <row r="920" spans="1:13" ht="11.25" customHeight="1">
      <c r="A920" s="117" t="s">
        <v>851</v>
      </c>
      <c r="B920" s="117"/>
      <c r="C920" s="118" t="s">
        <v>852</v>
      </c>
      <c r="D920" s="119" t="s">
        <v>176</v>
      </c>
      <c r="E920" s="117">
        <v>0.99911416302072698</v>
      </c>
      <c r="F920" s="117">
        <v>21.367903999999999</v>
      </c>
      <c r="G920" s="117">
        <v>21.367903999999999</v>
      </c>
      <c r="H920" s="117">
        <v>21.367903999999999</v>
      </c>
      <c r="I920" s="117">
        <v>23.367903999999999</v>
      </c>
      <c r="J920" s="117">
        <v>23.367903999999999</v>
      </c>
      <c r="K920" s="117">
        <v>23.367903999999999</v>
      </c>
      <c r="L920" s="117">
        <v>23.367903999999999</v>
      </c>
      <c r="M920" s="117">
        <v>23.367903999999999</v>
      </c>
    </row>
    <row r="921" spans="1:13" ht="11.25" customHeight="1">
      <c r="A921" s="174">
        <v>2020</v>
      </c>
      <c r="B921" s="174"/>
      <c r="C921" s="174" t="s">
        <v>853</v>
      </c>
      <c r="D921" s="174"/>
      <c r="E921" s="174"/>
    </row>
    <row r="923" spans="1:13" ht="11.25" customHeight="1">
      <c r="A923" s="116" t="s">
        <v>854</v>
      </c>
      <c r="B923" s="116"/>
      <c r="C923" s="116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</row>
    <row r="924" spans="1:13" ht="11.25" customHeight="1">
      <c r="A924" s="117" t="s">
        <v>855</v>
      </c>
      <c r="B924" s="117"/>
      <c r="C924" s="118" t="s">
        <v>856</v>
      </c>
      <c r="D924" s="119" t="s">
        <v>176</v>
      </c>
      <c r="E924" s="117">
        <v>0.97866682452637321</v>
      </c>
      <c r="F924" s="117">
        <v>9.9231999999999978</v>
      </c>
      <c r="G924" s="117">
        <v>9.9231999999999978</v>
      </c>
      <c r="H924" s="117">
        <v>9.9231999999999978</v>
      </c>
      <c r="I924" s="117">
        <v>9.9231999999999978</v>
      </c>
      <c r="J924" s="117">
        <v>9.9231999999999978</v>
      </c>
      <c r="K924" s="117">
        <v>9.9231999999999978</v>
      </c>
      <c r="L924" s="117">
        <v>9.9231999999999978</v>
      </c>
      <c r="M924" s="117">
        <v>9.9231999999999978</v>
      </c>
    </row>
    <row r="926" spans="1:13" ht="11.25" customHeight="1">
      <c r="A926" s="117" t="s">
        <v>857</v>
      </c>
      <c r="B926" s="117"/>
      <c r="C926" s="118" t="s">
        <v>858</v>
      </c>
      <c r="D926" s="119" t="s">
        <v>176</v>
      </c>
      <c r="E926" s="117">
        <v>0.95419176260990812</v>
      </c>
      <c r="F926" s="117">
        <v>2.6432000000000007</v>
      </c>
      <c r="G926" s="117">
        <v>2.6432000000000007</v>
      </c>
      <c r="H926" s="117">
        <v>2.6432000000000007</v>
      </c>
      <c r="I926" s="117">
        <v>2.6432000000000007</v>
      </c>
      <c r="J926" s="117">
        <v>2.6432000000000007</v>
      </c>
      <c r="K926" s="117">
        <v>2.6432000000000007</v>
      </c>
      <c r="L926" s="117">
        <v>2.6432000000000007</v>
      </c>
      <c r="M926" s="117">
        <v>2.6432000000000007</v>
      </c>
    </row>
    <row r="928" spans="1:13" ht="11.25" customHeight="1">
      <c r="A928" s="117" t="s">
        <v>859</v>
      </c>
      <c r="B928" s="117"/>
      <c r="C928" s="118" t="s">
        <v>860</v>
      </c>
      <c r="D928" s="119" t="s">
        <v>176</v>
      </c>
      <c r="E928" s="117">
        <v>0.96529439983287091</v>
      </c>
      <c r="F928" s="117">
        <v>1.6351640000000001</v>
      </c>
      <c r="G928" s="117">
        <v>3.6351640000000001</v>
      </c>
      <c r="H928" s="117">
        <v>3.6351640000000001</v>
      </c>
      <c r="I928" s="117">
        <v>3.6351640000000001</v>
      </c>
      <c r="J928" s="117">
        <v>3.6351640000000001</v>
      </c>
      <c r="K928" s="117">
        <v>3.6351640000000001</v>
      </c>
      <c r="L928" s="117">
        <v>3.6351640000000001</v>
      </c>
      <c r="M928" s="117">
        <v>3.6351640000000001</v>
      </c>
    </row>
    <row r="929" spans="1:13" ht="11.25" customHeight="1">
      <c r="A929" s="174">
        <v>2018</v>
      </c>
      <c r="B929" s="174"/>
      <c r="C929" s="174" t="s">
        <v>861</v>
      </c>
      <c r="D929" s="174"/>
      <c r="E929" s="174"/>
    </row>
    <row r="931" spans="1:13" ht="11.25" customHeight="1">
      <c r="A931" s="116" t="s">
        <v>862</v>
      </c>
      <c r="B931" s="116"/>
      <c r="C931" s="116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</row>
    <row r="932" spans="1:13" ht="11.25" customHeight="1">
      <c r="A932" s="117" t="s">
        <v>863</v>
      </c>
      <c r="B932" s="117"/>
      <c r="C932" s="118" t="s">
        <v>864</v>
      </c>
      <c r="D932" s="119" t="s">
        <v>179</v>
      </c>
      <c r="E932" s="117">
        <v>0.99891623122317397</v>
      </c>
      <c r="F932" s="117">
        <v>34.89152</v>
      </c>
      <c r="G932" s="117">
        <v>34.89152</v>
      </c>
      <c r="H932" s="117">
        <v>34.89152</v>
      </c>
      <c r="I932" s="117">
        <v>34.89152</v>
      </c>
      <c r="J932" s="117">
        <v>34.89152</v>
      </c>
      <c r="K932" s="117">
        <v>34.89152</v>
      </c>
      <c r="L932" s="117">
        <v>34.89152</v>
      </c>
      <c r="M932" s="117">
        <v>34.89152</v>
      </c>
    </row>
    <row r="934" spans="1:13" ht="30" customHeight="1">
      <c r="A934" s="120"/>
      <c r="B934" s="120"/>
      <c r="C934" s="120"/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</row>
    <row r="935" spans="1:13" ht="11.25" customHeight="1">
      <c r="A935" s="110" t="s">
        <v>865</v>
      </c>
      <c r="B935" s="110"/>
      <c r="C935" s="111" t="s">
        <v>866</v>
      </c>
      <c r="D935" s="112" t="s">
        <v>2</v>
      </c>
      <c r="E935" s="110">
        <v>0.99759320023160269</v>
      </c>
      <c r="F935" s="110">
        <v>24.458448000000001</v>
      </c>
      <c r="G935" s="110">
        <v>24.458448000000001</v>
      </c>
      <c r="H935" s="110">
        <v>24.458448000000001</v>
      </c>
      <c r="I935" s="110">
        <v>26.458448000000001</v>
      </c>
      <c r="J935" s="110">
        <v>26.458448000000001</v>
      </c>
      <c r="K935" s="110">
        <v>26.458448000000001</v>
      </c>
      <c r="L935" s="110">
        <v>26.458448000000001</v>
      </c>
      <c r="M935" s="110">
        <v>26.458448000000001</v>
      </c>
    </row>
    <row r="936" spans="1:13" ht="11.25" customHeight="1">
      <c r="C936" s="103" t="s">
        <v>171</v>
      </c>
      <c r="F936" s="123">
        <v>47</v>
      </c>
      <c r="G936" s="123">
        <v>47</v>
      </c>
      <c r="H936" s="123">
        <v>47</v>
      </c>
      <c r="I936" s="123">
        <v>47</v>
      </c>
      <c r="J936" s="123">
        <v>47</v>
      </c>
      <c r="K936" s="123">
        <v>47</v>
      </c>
      <c r="L936" s="123">
        <v>47</v>
      </c>
      <c r="M936" s="123">
        <v>47</v>
      </c>
    </row>
    <row r="937" spans="1:13" ht="11.25" customHeight="1">
      <c r="A937" s="116" t="s">
        <v>850</v>
      </c>
      <c r="B937" s="116"/>
      <c r="C937" s="116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</row>
    <row r="938" spans="1:13" ht="11.25" customHeight="1">
      <c r="A938" s="117" t="s">
        <v>851</v>
      </c>
      <c r="B938" s="117"/>
      <c r="C938" s="118" t="s">
        <v>852</v>
      </c>
      <c r="D938" s="119" t="s">
        <v>176</v>
      </c>
      <c r="E938" s="117">
        <v>0.99759320023160269</v>
      </c>
      <c r="F938" s="117">
        <v>24.458448000000001</v>
      </c>
      <c r="G938" s="117">
        <v>24.458448000000001</v>
      </c>
      <c r="H938" s="117">
        <v>24.458448000000001</v>
      </c>
      <c r="I938" s="117">
        <v>26.458448000000001</v>
      </c>
      <c r="J938" s="117">
        <v>26.458448000000001</v>
      </c>
      <c r="K938" s="117">
        <v>26.458448000000001</v>
      </c>
      <c r="L938" s="117">
        <v>26.458448000000001</v>
      </c>
      <c r="M938" s="117">
        <v>26.458448000000001</v>
      </c>
    </row>
    <row r="939" spans="1:13" ht="11.25" customHeight="1">
      <c r="A939" s="174">
        <v>2020</v>
      </c>
      <c r="B939" s="174"/>
      <c r="C939" s="174" t="s">
        <v>853</v>
      </c>
      <c r="D939" s="174"/>
      <c r="E939" s="174"/>
    </row>
    <row r="941" spans="1:13" ht="30" customHeight="1">
      <c r="A941" s="120"/>
      <c r="B941" s="120"/>
      <c r="C941" s="120"/>
      <c r="D941" s="120"/>
      <c r="E941" s="120"/>
      <c r="F941" s="120"/>
      <c r="G941" s="120"/>
      <c r="H941" s="120"/>
      <c r="I941" s="120"/>
      <c r="J941" s="120"/>
      <c r="K941" s="120"/>
      <c r="L941" s="120"/>
      <c r="M941" s="120"/>
    </row>
    <row r="942" spans="1:13" ht="11.25" customHeight="1">
      <c r="A942" s="110" t="s">
        <v>867</v>
      </c>
      <c r="B942" s="110"/>
      <c r="C942" s="111" t="s">
        <v>868</v>
      </c>
      <c r="D942" s="112" t="s">
        <v>2</v>
      </c>
      <c r="E942" s="110">
        <v>0.99322765747560593</v>
      </c>
      <c r="F942" s="110">
        <v>58.183655999999999</v>
      </c>
      <c r="G942" s="110">
        <v>58.183655999999999</v>
      </c>
      <c r="H942" s="110">
        <v>59.583655999999998</v>
      </c>
      <c r="I942" s="110">
        <v>62.583655999999998</v>
      </c>
      <c r="J942" s="110">
        <v>62.583655999999998</v>
      </c>
      <c r="K942" s="110">
        <v>62.583655999999998</v>
      </c>
      <c r="L942" s="110">
        <v>62.583655999999998</v>
      </c>
      <c r="M942" s="110">
        <v>62.583655999999998</v>
      </c>
    </row>
    <row r="943" spans="1:13" ht="11.25" customHeight="1">
      <c r="C943" s="103" t="s">
        <v>171</v>
      </c>
      <c r="F943" s="123">
        <v>96</v>
      </c>
      <c r="G943" s="123">
        <v>96</v>
      </c>
      <c r="H943" s="123">
        <v>96</v>
      </c>
      <c r="I943" s="123">
        <v>96</v>
      </c>
      <c r="J943" s="123">
        <v>96</v>
      </c>
      <c r="K943" s="123">
        <v>96</v>
      </c>
      <c r="L943" s="123">
        <v>96</v>
      </c>
      <c r="M943" s="123">
        <v>96</v>
      </c>
    </row>
    <row r="944" spans="1:13" ht="11.25" customHeight="1">
      <c r="A944" s="116" t="s">
        <v>869</v>
      </c>
      <c r="B944" s="116"/>
      <c r="C944" s="116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</row>
    <row r="945" spans="1:13" ht="11.25" customHeight="1">
      <c r="A945" s="117" t="s">
        <v>870</v>
      </c>
      <c r="B945" s="117"/>
      <c r="C945" s="118" t="s">
        <v>871</v>
      </c>
      <c r="D945" s="119" t="s">
        <v>179</v>
      </c>
      <c r="E945" s="117">
        <v>0.99609058289351382</v>
      </c>
      <c r="F945" s="117">
        <v>26.789612000000002</v>
      </c>
      <c r="G945" s="117">
        <v>26.789612000000002</v>
      </c>
      <c r="H945" s="117">
        <v>28.189612</v>
      </c>
      <c r="I945" s="117">
        <v>31.189612</v>
      </c>
      <c r="J945" s="117">
        <v>31.189612</v>
      </c>
      <c r="K945" s="117">
        <v>31.189612</v>
      </c>
      <c r="L945" s="117">
        <v>31.189612</v>
      </c>
      <c r="M945" s="117">
        <v>31.189612</v>
      </c>
    </row>
    <row r="946" spans="1:13" ht="11.25" customHeight="1">
      <c r="A946" s="174">
        <v>2019</v>
      </c>
      <c r="B946" s="174"/>
      <c r="C946" s="174" t="s">
        <v>872</v>
      </c>
      <c r="D946" s="174"/>
      <c r="E946" s="174"/>
    </row>
    <row r="947" spans="1:13" ht="11.25" customHeight="1">
      <c r="A947" s="174">
        <v>2020</v>
      </c>
      <c r="B947" s="174"/>
      <c r="C947" s="174" t="s">
        <v>873</v>
      </c>
      <c r="D947" s="174"/>
      <c r="E947" s="174"/>
    </row>
    <row r="949" spans="1:13" ht="11.25" customHeight="1">
      <c r="A949" s="117" t="s">
        <v>874</v>
      </c>
      <c r="B949" s="117"/>
      <c r="C949" s="118" t="s">
        <v>875</v>
      </c>
      <c r="D949" s="119" t="s">
        <v>176</v>
      </c>
      <c r="E949" s="117">
        <v>0.96574250627731328</v>
      </c>
      <c r="F949" s="117">
        <v>4.7039999999999997</v>
      </c>
      <c r="G949" s="117">
        <v>4.7039999999999997</v>
      </c>
      <c r="H949" s="117">
        <v>4.7039999999999997</v>
      </c>
      <c r="I949" s="117">
        <v>4.7039999999999997</v>
      </c>
      <c r="J949" s="117">
        <v>4.7039999999999997</v>
      </c>
      <c r="K949" s="117">
        <v>4.7039999999999997</v>
      </c>
      <c r="L949" s="117">
        <v>4.7039999999999997</v>
      </c>
      <c r="M949" s="117">
        <v>4.7039999999999997</v>
      </c>
    </row>
    <row r="951" spans="1:13" ht="11.25" customHeight="1">
      <c r="A951" s="116" t="s">
        <v>876</v>
      </c>
      <c r="B951" s="116"/>
      <c r="C951" s="116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</row>
    <row r="952" spans="1:13" ht="11.25" customHeight="1">
      <c r="A952" s="117" t="s">
        <v>877</v>
      </c>
      <c r="B952" s="117"/>
      <c r="C952" s="118" t="s">
        <v>878</v>
      </c>
      <c r="D952" s="119" t="s">
        <v>179</v>
      </c>
      <c r="E952" s="117">
        <v>0.99389039457904005</v>
      </c>
      <c r="F952" s="117">
        <v>3.3568739999999999</v>
      </c>
      <c r="G952" s="117">
        <v>3.3568739999999999</v>
      </c>
      <c r="H952" s="117">
        <v>3.3568739999999999</v>
      </c>
      <c r="I952" s="117">
        <v>3.3568739999999999</v>
      </c>
      <c r="J952" s="117">
        <v>3.3568739999999999</v>
      </c>
      <c r="K952" s="117">
        <v>3.3568739999999999</v>
      </c>
      <c r="L952" s="117">
        <v>3.3568739999999999</v>
      </c>
      <c r="M952" s="117">
        <v>3.3568739999999999</v>
      </c>
    </row>
    <row r="954" spans="1:13" ht="11.25" customHeight="1">
      <c r="A954" s="117" t="s">
        <v>879</v>
      </c>
      <c r="B954" s="117"/>
      <c r="C954" s="118" t="s">
        <v>880</v>
      </c>
      <c r="D954" s="119" t="s">
        <v>176</v>
      </c>
      <c r="E954" s="117">
        <v>0.97692101993851899</v>
      </c>
      <c r="F954" s="117">
        <v>7.6452</v>
      </c>
      <c r="G954" s="117">
        <v>7.6452</v>
      </c>
      <c r="H954" s="117">
        <v>7.6452</v>
      </c>
      <c r="I954" s="117">
        <v>7.6452</v>
      </c>
      <c r="J954" s="117">
        <v>7.6452</v>
      </c>
      <c r="K954" s="117">
        <v>7.6452</v>
      </c>
      <c r="L954" s="117">
        <v>7.6452</v>
      </c>
      <c r="M954" s="117">
        <v>7.6452</v>
      </c>
    </row>
    <row r="956" spans="1:13" ht="11.25" customHeight="1">
      <c r="A956" s="117" t="s">
        <v>881</v>
      </c>
      <c r="B956" s="117"/>
      <c r="C956" s="118" t="s">
        <v>882</v>
      </c>
      <c r="D956" s="119" t="s">
        <v>176</v>
      </c>
      <c r="E956" s="117">
        <v>0.99745256592351816</v>
      </c>
      <c r="F956" s="117">
        <v>15.68797</v>
      </c>
      <c r="G956" s="117">
        <v>15.68797</v>
      </c>
      <c r="H956" s="117">
        <v>15.68797</v>
      </c>
      <c r="I956" s="117">
        <v>15.68797</v>
      </c>
      <c r="J956" s="117">
        <v>15.68797</v>
      </c>
      <c r="K956" s="117">
        <v>15.68797</v>
      </c>
      <c r="L956" s="117">
        <v>15.68797</v>
      </c>
      <c r="M956" s="117">
        <v>15.68797</v>
      </c>
    </row>
    <row r="958" spans="1:13" ht="30" customHeight="1">
      <c r="A958" s="120"/>
      <c r="B958" s="120"/>
      <c r="C958" s="120"/>
      <c r="D958" s="120"/>
      <c r="E958" s="120"/>
      <c r="F958" s="120"/>
      <c r="G958" s="120"/>
      <c r="H958" s="120"/>
      <c r="I958" s="120"/>
      <c r="J958" s="120"/>
      <c r="K958" s="120"/>
      <c r="L958" s="120"/>
      <c r="M958" s="120"/>
    </row>
    <row r="959" spans="1:13" ht="11.25" customHeight="1">
      <c r="A959" s="110" t="s">
        <v>883</v>
      </c>
      <c r="B959" s="110"/>
      <c r="C959" s="111" t="s">
        <v>884</v>
      </c>
      <c r="D959" s="112" t="s">
        <v>2</v>
      </c>
      <c r="E959" s="110">
        <v>0.99947306666759061</v>
      </c>
      <c r="F959" s="110">
        <v>55.166948000000005</v>
      </c>
      <c r="G959" s="110">
        <v>55.166947999999998</v>
      </c>
      <c r="H959" s="110">
        <v>55.166947999999998</v>
      </c>
      <c r="I959" s="110">
        <v>55.166947999999998</v>
      </c>
      <c r="J959" s="110">
        <v>55.166947999999998</v>
      </c>
      <c r="K959" s="110">
        <v>55.166947999999998</v>
      </c>
      <c r="L959" s="110">
        <v>55.166947999999998</v>
      </c>
      <c r="M959" s="110">
        <v>55.166947999999998</v>
      </c>
    </row>
    <row r="960" spans="1:13" ht="11.25" customHeight="1">
      <c r="C960" s="103" t="s">
        <v>171</v>
      </c>
      <c r="F960" s="123">
        <v>60</v>
      </c>
      <c r="G960" s="123">
        <v>60</v>
      </c>
      <c r="H960" s="123">
        <v>60</v>
      </c>
      <c r="I960" s="123">
        <v>60</v>
      </c>
      <c r="J960" s="123">
        <v>60</v>
      </c>
      <c r="K960" s="123">
        <v>60</v>
      </c>
      <c r="L960" s="123">
        <v>60</v>
      </c>
      <c r="M960" s="123">
        <v>60</v>
      </c>
    </row>
    <row r="961" spans="1:13" ht="11.25" customHeight="1">
      <c r="A961" s="116" t="s">
        <v>885</v>
      </c>
      <c r="B961" s="116"/>
      <c r="C961" s="116"/>
      <c r="D961" s="116"/>
      <c r="E961" s="116"/>
      <c r="F961" s="116"/>
      <c r="G961" s="116"/>
      <c r="H961" s="116"/>
      <c r="I961" s="116"/>
      <c r="J961" s="116"/>
      <c r="K961" s="116"/>
      <c r="L961" s="116"/>
      <c r="M961" s="116"/>
    </row>
    <row r="962" spans="1:13" ht="11.25" customHeight="1">
      <c r="A962" s="117" t="s">
        <v>886</v>
      </c>
      <c r="B962" s="117"/>
      <c r="C962" s="118" t="s">
        <v>887</v>
      </c>
      <c r="D962" s="119" t="s">
        <v>179</v>
      </c>
      <c r="E962" s="117">
        <v>0.99970605635425602</v>
      </c>
      <c r="F962" s="117">
        <v>15.073149000000003</v>
      </c>
      <c r="G962" s="117">
        <v>15.073149000000003</v>
      </c>
      <c r="H962" s="117">
        <v>15.073149000000003</v>
      </c>
      <c r="I962" s="117">
        <v>15.073149000000003</v>
      </c>
      <c r="J962" s="117">
        <v>15.073149000000003</v>
      </c>
      <c r="K962" s="117">
        <v>15.073149000000003</v>
      </c>
      <c r="L962" s="117">
        <v>15.073149000000003</v>
      </c>
      <c r="M962" s="117">
        <v>15.073149000000003</v>
      </c>
    </row>
    <row r="964" spans="1:13" ht="11.25" customHeight="1">
      <c r="A964" s="117" t="s">
        <v>888</v>
      </c>
      <c r="B964" s="117"/>
      <c r="C964" s="118" t="s">
        <v>889</v>
      </c>
      <c r="D964" s="119" t="s">
        <v>179</v>
      </c>
      <c r="E964" s="117">
        <v>0.99947493496426576</v>
      </c>
      <c r="F964" s="117">
        <v>13.220855</v>
      </c>
      <c r="G964" s="117">
        <v>13.220855</v>
      </c>
      <c r="H964" s="117">
        <v>13.220855</v>
      </c>
      <c r="I964" s="117">
        <v>13.220855</v>
      </c>
      <c r="J964" s="117">
        <v>13.220855</v>
      </c>
      <c r="K964" s="117">
        <v>13.220855</v>
      </c>
      <c r="L964" s="117">
        <v>13.220855</v>
      </c>
      <c r="M964" s="117">
        <v>13.220855</v>
      </c>
    </row>
    <row r="966" spans="1:13" ht="11.25" customHeight="1">
      <c r="A966" s="116" t="s">
        <v>890</v>
      </c>
      <c r="B966" s="116"/>
      <c r="C966" s="116"/>
      <c r="D966" s="116"/>
      <c r="E966" s="116"/>
      <c r="F966" s="116"/>
      <c r="G966" s="116"/>
      <c r="H966" s="116"/>
      <c r="I966" s="116"/>
      <c r="J966" s="116"/>
      <c r="K966" s="116"/>
      <c r="L966" s="116"/>
      <c r="M966" s="116"/>
    </row>
    <row r="967" spans="1:13" ht="11.25" customHeight="1">
      <c r="A967" s="117" t="s">
        <v>891</v>
      </c>
      <c r="B967" s="117"/>
      <c r="C967" s="118" t="s">
        <v>892</v>
      </c>
      <c r="D967" s="119" t="s">
        <v>179</v>
      </c>
      <c r="E967" s="117">
        <v>0.99453655152959708</v>
      </c>
      <c r="F967" s="117">
        <v>13.578198</v>
      </c>
      <c r="G967" s="117">
        <v>13.578198</v>
      </c>
      <c r="H967" s="117">
        <v>13.578198</v>
      </c>
      <c r="I967" s="117">
        <v>13.578198</v>
      </c>
      <c r="J967" s="117">
        <v>13.578198</v>
      </c>
      <c r="K967" s="117">
        <v>13.578198</v>
      </c>
      <c r="L967" s="117">
        <v>13.578198</v>
      </c>
      <c r="M967" s="117">
        <v>13.578198</v>
      </c>
    </row>
    <row r="969" spans="1:13" ht="11.25" customHeight="1">
      <c r="A969" s="117" t="s">
        <v>893</v>
      </c>
      <c r="B969" s="117"/>
      <c r="C969" s="118" t="s">
        <v>894</v>
      </c>
      <c r="D969" s="119" t="s">
        <v>179</v>
      </c>
      <c r="E969" s="117">
        <v>0.99973977021882576</v>
      </c>
      <c r="F969" s="117">
        <v>13.294746</v>
      </c>
      <c r="G969" s="117">
        <v>13.294746</v>
      </c>
      <c r="H969" s="117">
        <v>13.294746</v>
      </c>
      <c r="I969" s="117">
        <v>13.294746</v>
      </c>
      <c r="J969" s="117">
        <v>13.294746</v>
      </c>
      <c r="K969" s="117">
        <v>13.294746</v>
      </c>
      <c r="L969" s="117">
        <v>13.294746</v>
      </c>
      <c r="M969" s="117">
        <v>13.294746</v>
      </c>
    </row>
    <row r="971" spans="1:13" ht="30" customHeight="1">
      <c r="A971" s="120"/>
      <c r="B971" s="120"/>
      <c r="C971" s="120"/>
      <c r="D971" s="120"/>
      <c r="E971" s="120"/>
      <c r="F971" s="120"/>
      <c r="G971" s="120"/>
      <c r="H971" s="120"/>
      <c r="I971" s="120"/>
      <c r="J971" s="120"/>
      <c r="K971" s="120"/>
      <c r="L971" s="120"/>
      <c r="M971" s="120"/>
    </row>
    <row r="972" spans="1:13" ht="11.25" customHeight="1">
      <c r="A972" s="110" t="s">
        <v>895</v>
      </c>
      <c r="B972" s="110"/>
      <c r="C972" s="111" t="s">
        <v>896</v>
      </c>
      <c r="D972" s="112" t="s">
        <v>2</v>
      </c>
      <c r="E972" s="110">
        <v>0.99842901634677528</v>
      </c>
      <c r="F972" s="110">
        <v>37.637396000000003</v>
      </c>
      <c r="G972" s="110">
        <v>37.637396000000003</v>
      </c>
      <c r="H972" s="110">
        <v>37.637396000000003</v>
      </c>
      <c r="I972" s="110">
        <v>37.637396000000003</v>
      </c>
      <c r="J972" s="110">
        <v>37.637396000000003</v>
      </c>
      <c r="K972" s="110">
        <v>37.637396000000003</v>
      </c>
      <c r="L972" s="110">
        <v>37.637396000000003</v>
      </c>
      <c r="M972" s="110">
        <v>37.637396000000003</v>
      </c>
    </row>
    <row r="973" spans="1:13" ht="11.25" customHeight="1">
      <c r="C973" s="103" t="s">
        <v>171</v>
      </c>
      <c r="F973" s="123">
        <v>48</v>
      </c>
      <c r="G973" s="123">
        <v>48</v>
      </c>
      <c r="H973" s="123">
        <v>48</v>
      </c>
      <c r="I973" s="123">
        <v>48</v>
      </c>
      <c r="J973" s="123">
        <v>48</v>
      </c>
      <c r="K973" s="123">
        <v>48</v>
      </c>
      <c r="L973" s="123">
        <v>48</v>
      </c>
      <c r="M973" s="123">
        <v>48</v>
      </c>
    </row>
    <row r="974" spans="1:13" ht="11.25" customHeight="1">
      <c r="A974" s="116" t="s">
        <v>897</v>
      </c>
      <c r="B974" s="116"/>
      <c r="C974" s="116"/>
      <c r="D974" s="116"/>
      <c r="E974" s="116"/>
      <c r="F974" s="116"/>
      <c r="G974" s="116"/>
      <c r="H974" s="116"/>
      <c r="I974" s="116"/>
      <c r="J974" s="116"/>
      <c r="K974" s="116"/>
      <c r="L974" s="116"/>
      <c r="M974" s="116"/>
    </row>
    <row r="975" spans="1:13" ht="11.25" customHeight="1">
      <c r="A975" s="117" t="s">
        <v>898</v>
      </c>
      <c r="B975" s="117"/>
      <c r="C975" s="118" t="s">
        <v>899</v>
      </c>
      <c r="D975" s="119" t="s">
        <v>179</v>
      </c>
      <c r="E975" s="117">
        <v>0.99771173542090363</v>
      </c>
      <c r="F975" s="117">
        <v>18.500214</v>
      </c>
      <c r="G975" s="117">
        <v>18.500214</v>
      </c>
      <c r="H975" s="117">
        <v>18.500214</v>
      </c>
      <c r="I975" s="117">
        <v>18.500214</v>
      </c>
      <c r="J975" s="117">
        <v>18.500214</v>
      </c>
      <c r="K975" s="117">
        <v>18.500214</v>
      </c>
      <c r="L975" s="117">
        <v>18.500214</v>
      </c>
      <c r="M975" s="117">
        <v>18.500214</v>
      </c>
    </row>
    <row r="977" spans="1:13" ht="11.25" customHeight="1">
      <c r="A977" s="117" t="s">
        <v>900</v>
      </c>
      <c r="B977" s="117"/>
      <c r="C977" s="118" t="s">
        <v>901</v>
      </c>
      <c r="D977" s="119" t="s">
        <v>179</v>
      </c>
      <c r="E977" s="117">
        <v>0.99899530397160696</v>
      </c>
      <c r="F977" s="117">
        <v>19.137181999999999</v>
      </c>
      <c r="G977" s="117">
        <v>19.137181999999999</v>
      </c>
      <c r="H977" s="117">
        <v>19.137181999999999</v>
      </c>
      <c r="I977" s="117">
        <v>19.137181999999999</v>
      </c>
      <c r="J977" s="117">
        <v>19.137181999999999</v>
      </c>
      <c r="K977" s="117">
        <v>19.137181999999999</v>
      </c>
      <c r="L977" s="117">
        <v>19.137181999999999</v>
      </c>
      <c r="M977" s="117">
        <v>19.137181999999999</v>
      </c>
    </row>
    <row r="979" spans="1:13" ht="30" customHeight="1">
      <c r="A979" s="120"/>
      <c r="B979" s="120"/>
      <c r="C979" s="120"/>
      <c r="D979" s="120"/>
      <c r="E979" s="120"/>
      <c r="F979" s="120"/>
      <c r="G979" s="120"/>
      <c r="H979" s="120"/>
      <c r="I979" s="120"/>
      <c r="J979" s="120"/>
      <c r="K979" s="120"/>
      <c r="L979" s="120"/>
      <c r="M979" s="120"/>
    </row>
    <row r="980" spans="1:13" ht="11.25" customHeight="1">
      <c r="A980" s="110" t="s">
        <v>902</v>
      </c>
      <c r="B980" s="110"/>
      <c r="C980" s="111" t="s">
        <v>903</v>
      </c>
      <c r="D980" s="112" t="s">
        <v>2</v>
      </c>
      <c r="E980" s="110">
        <v>0.97437954685324457</v>
      </c>
      <c r="F980" s="110">
        <v>13.343511999999999</v>
      </c>
      <c r="G980" s="110">
        <v>13.343512</v>
      </c>
      <c r="H980" s="110">
        <v>13.343512</v>
      </c>
      <c r="I980" s="110">
        <v>13.343512</v>
      </c>
      <c r="J980" s="110">
        <v>13.343512</v>
      </c>
      <c r="K980" s="110">
        <v>13.343512</v>
      </c>
      <c r="L980" s="110">
        <v>13.343512</v>
      </c>
      <c r="M980" s="110">
        <v>13.343512</v>
      </c>
    </row>
    <row r="981" spans="1:13" ht="11.25" customHeight="1">
      <c r="C981" s="103" t="s">
        <v>171</v>
      </c>
      <c r="F981" s="123">
        <v>30</v>
      </c>
      <c r="G981" s="123">
        <v>30</v>
      </c>
      <c r="H981" s="123">
        <v>30</v>
      </c>
      <c r="I981" s="123">
        <v>30</v>
      </c>
      <c r="J981" s="123">
        <v>30</v>
      </c>
      <c r="K981" s="123">
        <v>30</v>
      </c>
      <c r="L981" s="123">
        <v>30</v>
      </c>
      <c r="M981" s="123">
        <v>30</v>
      </c>
    </row>
    <row r="982" spans="1:13" ht="11.25" customHeight="1">
      <c r="A982" s="116" t="s">
        <v>904</v>
      </c>
      <c r="B982" s="116"/>
      <c r="C982" s="116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</row>
    <row r="983" spans="1:13" ht="11.25" customHeight="1">
      <c r="A983" s="117" t="s">
        <v>905</v>
      </c>
      <c r="B983" s="117"/>
      <c r="C983" s="118" t="s">
        <v>906</v>
      </c>
      <c r="D983" s="119" t="s">
        <v>179</v>
      </c>
      <c r="E983" s="117">
        <v>0.97530646494715179</v>
      </c>
      <c r="F983" s="117">
        <v>8.6486400000000003</v>
      </c>
      <c r="G983" s="117">
        <v>8.6486400000000003</v>
      </c>
      <c r="H983" s="117">
        <v>8.6486400000000003</v>
      </c>
      <c r="I983" s="117">
        <v>8.6486400000000003</v>
      </c>
      <c r="J983" s="117">
        <v>8.6486400000000003</v>
      </c>
      <c r="K983" s="117">
        <v>8.6486400000000003</v>
      </c>
      <c r="L983" s="117">
        <v>8.6486400000000003</v>
      </c>
      <c r="M983" s="117">
        <v>8.6486400000000003</v>
      </c>
    </row>
    <row r="985" spans="1:13" ht="11.25" customHeight="1">
      <c r="A985" s="117" t="s">
        <v>907</v>
      </c>
      <c r="B985" s="117"/>
      <c r="C985" s="118" t="s">
        <v>908</v>
      </c>
      <c r="D985" s="119" t="s">
        <v>179</v>
      </c>
      <c r="E985" s="117">
        <v>0.97263279210173015</v>
      </c>
      <c r="F985" s="117">
        <v>4.6948720000000002</v>
      </c>
      <c r="G985" s="117">
        <v>4.6948720000000002</v>
      </c>
      <c r="H985" s="117">
        <v>4.6948720000000002</v>
      </c>
      <c r="I985" s="117">
        <v>4.6948720000000002</v>
      </c>
      <c r="J985" s="117">
        <v>4.6948720000000002</v>
      </c>
      <c r="K985" s="117">
        <v>4.6948720000000002</v>
      </c>
      <c r="L985" s="117">
        <v>4.6948720000000002</v>
      </c>
      <c r="M985" s="117">
        <v>4.6948720000000002</v>
      </c>
    </row>
    <row r="987" spans="1:13" ht="30" customHeight="1">
      <c r="A987" s="120"/>
      <c r="B987" s="120"/>
      <c r="C987" s="120"/>
      <c r="D987" s="120"/>
      <c r="E987" s="120"/>
      <c r="F987" s="120"/>
      <c r="G987" s="120"/>
      <c r="H987" s="120"/>
      <c r="I987" s="120"/>
      <c r="J987" s="120"/>
      <c r="K987" s="120"/>
      <c r="L987" s="120"/>
      <c r="M987" s="120"/>
    </row>
    <row r="988" spans="1:13" ht="11.25" customHeight="1">
      <c r="A988" s="110" t="s">
        <v>909</v>
      </c>
      <c r="B988" s="110"/>
      <c r="C988" s="111" t="s">
        <v>910</v>
      </c>
      <c r="D988" s="112" t="s">
        <v>2</v>
      </c>
      <c r="E988" s="110">
        <v>0.99392259289721741</v>
      </c>
      <c r="F988" s="110">
        <v>47.528612000000003</v>
      </c>
      <c r="G988" s="110">
        <v>47.528612000000003</v>
      </c>
      <c r="H988" s="110">
        <v>49.528612000000003</v>
      </c>
      <c r="I988" s="110">
        <v>49.528612000000003</v>
      </c>
      <c r="J988" s="110">
        <v>49.528612000000003</v>
      </c>
      <c r="K988" s="110">
        <v>49.528612000000003</v>
      </c>
      <c r="L988" s="110">
        <v>49.528612000000003</v>
      </c>
      <c r="M988" s="110">
        <v>49.528612000000003</v>
      </c>
    </row>
    <row r="989" spans="1:13" ht="11.25" customHeight="1">
      <c r="C989" s="103" t="s">
        <v>171</v>
      </c>
      <c r="F989" s="123">
        <v>120</v>
      </c>
      <c r="G989" s="123">
        <v>120</v>
      </c>
      <c r="H989" s="123">
        <v>120</v>
      </c>
      <c r="I989" s="123">
        <v>120</v>
      </c>
      <c r="J989" s="123">
        <v>120</v>
      </c>
      <c r="K989" s="123">
        <v>120</v>
      </c>
      <c r="L989" s="123">
        <v>120</v>
      </c>
      <c r="M989" s="123">
        <v>120</v>
      </c>
    </row>
    <row r="990" spans="1:13" ht="11.25" customHeight="1">
      <c r="A990" s="116" t="s">
        <v>904</v>
      </c>
      <c r="B990" s="116"/>
      <c r="C990" s="116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</row>
    <row r="991" spans="1:13" ht="11.25" customHeight="1">
      <c r="A991" s="117" t="s">
        <v>905</v>
      </c>
      <c r="B991" s="117"/>
      <c r="C991" s="118" t="s">
        <v>906</v>
      </c>
      <c r="D991" s="119" t="s">
        <v>179</v>
      </c>
      <c r="E991" s="117">
        <v>0.99592382420542425</v>
      </c>
      <c r="F991" s="117">
        <v>4.9195580000000003</v>
      </c>
      <c r="G991" s="117">
        <v>4.9195580000000003</v>
      </c>
      <c r="H991" s="117">
        <v>4.9195580000000003</v>
      </c>
      <c r="I991" s="117">
        <v>4.9195580000000003</v>
      </c>
      <c r="J991" s="117">
        <v>4.9195580000000003</v>
      </c>
      <c r="K991" s="117">
        <v>4.9195580000000003</v>
      </c>
      <c r="L991" s="117">
        <v>4.9195580000000003</v>
      </c>
      <c r="M991" s="117">
        <v>4.9195580000000003</v>
      </c>
    </row>
    <row r="993" spans="1:13" ht="11.25" customHeight="1">
      <c r="A993" s="117" t="s">
        <v>907</v>
      </c>
      <c r="B993" s="117"/>
      <c r="C993" s="118" t="s">
        <v>908</v>
      </c>
      <c r="D993" s="119" t="s">
        <v>179</v>
      </c>
      <c r="E993" s="117">
        <v>0.99376518335476383</v>
      </c>
      <c r="F993" s="117">
        <v>7.3663179999999988</v>
      </c>
      <c r="G993" s="117">
        <v>7.3663179999999988</v>
      </c>
      <c r="H993" s="117">
        <v>7.3663179999999988</v>
      </c>
      <c r="I993" s="117">
        <v>7.3663179999999988</v>
      </c>
      <c r="J993" s="117">
        <v>7.3663179999999988</v>
      </c>
      <c r="K993" s="117">
        <v>7.3663179999999988</v>
      </c>
      <c r="L993" s="117">
        <v>7.3663179999999988</v>
      </c>
      <c r="M993" s="117">
        <v>7.3663179999999988</v>
      </c>
    </row>
    <row r="995" spans="1:13" ht="11.25" customHeight="1">
      <c r="A995" s="116" t="s">
        <v>911</v>
      </c>
      <c r="B995" s="116"/>
      <c r="C995" s="116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</row>
    <row r="996" spans="1:13" ht="11.25" customHeight="1">
      <c r="A996" s="117" t="s">
        <v>912</v>
      </c>
      <c r="B996" s="117"/>
      <c r="C996" s="118" t="s">
        <v>913</v>
      </c>
      <c r="D996" s="119" t="s">
        <v>176</v>
      </c>
      <c r="E996" s="117">
        <v>0.9945592317277957</v>
      </c>
      <c r="F996" s="117">
        <v>30.474736</v>
      </c>
      <c r="G996" s="117">
        <v>30.474736</v>
      </c>
      <c r="H996" s="117">
        <v>30.474736</v>
      </c>
      <c r="I996" s="117">
        <v>30.474736</v>
      </c>
      <c r="J996" s="117">
        <v>30.474736</v>
      </c>
      <c r="K996" s="117">
        <v>30.474736</v>
      </c>
      <c r="L996" s="117">
        <v>30.474736</v>
      </c>
      <c r="M996" s="117">
        <v>30.474736</v>
      </c>
    </row>
    <row r="998" spans="1:13" ht="11.25" customHeight="1">
      <c r="A998" s="117" t="s">
        <v>914</v>
      </c>
      <c r="B998" s="117"/>
      <c r="C998" s="118" t="s">
        <v>915</v>
      </c>
      <c r="D998" s="119" t="s">
        <v>176</v>
      </c>
      <c r="E998" s="117">
        <v>0.98345318858907305</v>
      </c>
      <c r="F998" s="117">
        <v>1.216</v>
      </c>
      <c r="G998" s="117">
        <v>1.216</v>
      </c>
      <c r="H998" s="117">
        <v>2.2160000000000002</v>
      </c>
      <c r="I998" s="117">
        <v>2.2160000000000002</v>
      </c>
      <c r="J998" s="117">
        <v>2.2160000000000002</v>
      </c>
      <c r="K998" s="117">
        <v>2.2160000000000002</v>
      </c>
      <c r="L998" s="117">
        <v>2.2160000000000002</v>
      </c>
      <c r="M998" s="117">
        <v>2.2160000000000002</v>
      </c>
    </row>
    <row r="999" spans="1:13" ht="11.25" customHeight="1">
      <c r="A999" s="174">
        <v>2019</v>
      </c>
      <c r="B999" s="174"/>
      <c r="C999" s="174" t="s">
        <v>916</v>
      </c>
      <c r="D999" s="174"/>
      <c r="E999" s="174"/>
    </row>
    <row r="1001" spans="1:13" ht="11.25" customHeight="1">
      <c r="A1001" s="117" t="s">
        <v>917</v>
      </c>
      <c r="B1001" s="117"/>
      <c r="C1001" s="118" t="s">
        <v>918</v>
      </c>
      <c r="D1001" s="119" t="s">
        <v>176</v>
      </c>
      <c r="E1001" s="117">
        <v>0.98710547774758517</v>
      </c>
      <c r="F1001" s="117">
        <v>3.552</v>
      </c>
      <c r="G1001" s="117">
        <v>3.552</v>
      </c>
      <c r="H1001" s="117">
        <v>4.5519999999999996</v>
      </c>
      <c r="I1001" s="117">
        <v>4.5519999999999996</v>
      </c>
      <c r="J1001" s="117">
        <v>4.5519999999999996</v>
      </c>
      <c r="K1001" s="117">
        <v>4.5519999999999996</v>
      </c>
      <c r="L1001" s="117">
        <v>4.5519999999999996</v>
      </c>
      <c r="M1001" s="117">
        <v>4.5519999999999996</v>
      </c>
    </row>
    <row r="1002" spans="1:13" ht="11.25" customHeight="1">
      <c r="A1002" s="174">
        <v>2019</v>
      </c>
      <c r="B1002" s="174"/>
      <c r="C1002" s="174" t="s">
        <v>916</v>
      </c>
      <c r="D1002" s="174"/>
      <c r="E1002" s="174"/>
    </row>
    <row r="1004" spans="1:13" ht="30" customHeight="1">
      <c r="A1004" s="120"/>
      <c r="B1004" s="120"/>
      <c r="C1004" s="120"/>
      <c r="D1004" s="120"/>
      <c r="E1004" s="120"/>
      <c r="F1004" s="120"/>
      <c r="G1004" s="120"/>
      <c r="H1004" s="120"/>
      <c r="I1004" s="120"/>
      <c r="J1004" s="120"/>
      <c r="K1004" s="120"/>
      <c r="L1004" s="120"/>
      <c r="M1004" s="120"/>
    </row>
    <row r="1005" spans="1:13" ht="11.25" customHeight="1">
      <c r="A1005" s="110" t="s">
        <v>919</v>
      </c>
      <c r="B1005" s="110"/>
      <c r="C1005" s="111" t="s">
        <v>920</v>
      </c>
      <c r="D1005" s="112" t="s">
        <v>2</v>
      </c>
      <c r="E1005" s="110">
        <v>0.99646015955104705</v>
      </c>
      <c r="F1005" s="110">
        <v>19.968</v>
      </c>
      <c r="G1005" s="110">
        <v>19.968</v>
      </c>
      <c r="H1005" s="110">
        <v>19.968</v>
      </c>
      <c r="I1005" s="110">
        <v>19.968</v>
      </c>
      <c r="J1005" s="110">
        <v>19.968</v>
      </c>
      <c r="K1005" s="110">
        <v>19.968</v>
      </c>
      <c r="L1005" s="110">
        <v>19.968</v>
      </c>
      <c r="M1005" s="110">
        <v>19.968</v>
      </c>
    </row>
    <row r="1006" spans="1:13" ht="11.25" customHeight="1">
      <c r="C1006" s="103" t="s">
        <v>171</v>
      </c>
      <c r="F1006" s="123">
        <v>50</v>
      </c>
      <c r="G1006" s="123">
        <v>50</v>
      </c>
      <c r="H1006" s="123">
        <v>50</v>
      </c>
      <c r="I1006" s="123">
        <v>50</v>
      </c>
      <c r="J1006" s="123">
        <v>50</v>
      </c>
      <c r="K1006" s="123">
        <v>50</v>
      </c>
      <c r="L1006" s="123">
        <v>50</v>
      </c>
      <c r="M1006" s="123">
        <v>50</v>
      </c>
    </row>
    <row r="1007" spans="1:13" ht="11.25" customHeight="1">
      <c r="A1007" s="116" t="s">
        <v>921</v>
      </c>
      <c r="B1007" s="116"/>
      <c r="C1007" s="116"/>
      <c r="D1007" s="116"/>
      <c r="E1007" s="116"/>
      <c r="F1007" s="116"/>
      <c r="G1007" s="116"/>
      <c r="H1007" s="116"/>
      <c r="I1007" s="116"/>
      <c r="J1007" s="116"/>
      <c r="K1007" s="116"/>
      <c r="L1007" s="116"/>
      <c r="M1007" s="116"/>
    </row>
    <row r="1008" spans="1:13" ht="11.25" customHeight="1">
      <c r="A1008" s="117" t="s">
        <v>922</v>
      </c>
      <c r="B1008" s="117"/>
      <c r="C1008" s="118" t="s">
        <v>923</v>
      </c>
      <c r="D1008" s="119" t="s">
        <v>179</v>
      </c>
      <c r="E1008" s="117">
        <v>0.99646015955104705</v>
      </c>
      <c r="F1008" s="117">
        <v>19.968</v>
      </c>
      <c r="G1008" s="117">
        <v>19.968</v>
      </c>
      <c r="H1008" s="117">
        <v>19.968</v>
      </c>
      <c r="I1008" s="117">
        <v>19.968</v>
      </c>
      <c r="J1008" s="117">
        <v>19.968</v>
      </c>
      <c r="K1008" s="117">
        <v>19.968</v>
      </c>
      <c r="L1008" s="117">
        <v>19.968</v>
      </c>
      <c r="M1008" s="117">
        <v>19.968</v>
      </c>
    </row>
  </sheetData>
  <mergeCells count="196">
    <mergeCell ref="J6:K6"/>
    <mergeCell ref="L6:M6"/>
    <mergeCell ref="A17:B17"/>
    <mergeCell ref="C17:E17"/>
    <mergeCell ref="A18:B18"/>
    <mergeCell ref="C18:E18"/>
    <mergeCell ref="A1:C5"/>
    <mergeCell ref="E1:H2"/>
    <mergeCell ref="K2:M2"/>
    <mergeCell ref="E3:H3"/>
    <mergeCell ref="K3:M3"/>
    <mergeCell ref="E4:H4"/>
    <mergeCell ref="K4:M4"/>
    <mergeCell ref="K5:M5"/>
    <mergeCell ref="A36:B36"/>
    <mergeCell ref="C36:E36"/>
    <mergeCell ref="A46:B46"/>
    <mergeCell ref="C46:E46"/>
    <mergeCell ref="A47:B47"/>
    <mergeCell ref="C47:E47"/>
    <mergeCell ref="A19:B19"/>
    <mergeCell ref="C19:E19"/>
    <mergeCell ref="A34:B34"/>
    <mergeCell ref="C34:E34"/>
    <mergeCell ref="A35:B35"/>
    <mergeCell ref="C35:E35"/>
    <mergeCell ref="A145:B145"/>
    <mergeCell ref="C145:E145"/>
    <mergeCell ref="A146:B146"/>
    <mergeCell ref="C146:E146"/>
    <mergeCell ref="A149:B149"/>
    <mergeCell ref="C149:E149"/>
    <mergeCell ref="A105:B105"/>
    <mergeCell ref="C105:E105"/>
    <mergeCell ref="A106:B106"/>
    <mergeCell ref="C106:E106"/>
    <mergeCell ref="A113:B113"/>
    <mergeCell ref="C113:E113"/>
    <mergeCell ref="A189:B189"/>
    <mergeCell ref="C189:E189"/>
    <mergeCell ref="A246:B246"/>
    <mergeCell ref="C246:E246"/>
    <mergeCell ref="A247:B247"/>
    <mergeCell ref="C247:E247"/>
    <mergeCell ref="A178:B178"/>
    <mergeCell ref="C178:E178"/>
    <mergeCell ref="A179:B179"/>
    <mergeCell ref="C179:E179"/>
    <mergeCell ref="A188:B188"/>
    <mergeCell ref="C188:E188"/>
    <mergeCell ref="A286:B286"/>
    <mergeCell ref="C286:E286"/>
    <mergeCell ref="A299:B299"/>
    <mergeCell ref="C299:E299"/>
    <mergeCell ref="A300:B300"/>
    <mergeCell ref="C300:E300"/>
    <mergeCell ref="A257:B257"/>
    <mergeCell ref="C257:E257"/>
    <mergeCell ref="A258:B258"/>
    <mergeCell ref="C258:E258"/>
    <mergeCell ref="A274:B274"/>
    <mergeCell ref="C274:E274"/>
    <mergeCell ref="A304:B304"/>
    <mergeCell ref="C304:E304"/>
    <mergeCell ref="A305:B305"/>
    <mergeCell ref="C305:E305"/>
    <mergeCell ref="A321:B321"/>
    <mergeCell ref="C321:E321"/>
    <mergeCell ref="A301:B301"/>
    <mergeCell ref="C301:E301"/>
    <mergeCell ref="A302:B302"/>
    <mergeCell ref="C302:E302"/>
    <mergeCell ref="A303:B303"/>
    <mergeCell ref="C303:E303"/>
    <mergeCell ref="A358:B358"/>
    <mergeCell ref="C358:E358"/>
    <mergeCell ref="A365:B365"/>
    <mergeCell ref="C365:E365"/>
    <mergeCell ref="A366:B366"/>
    <mergeCell ref="C366:E366"/>
    <mergeCell ref="A334:B334"/>
    <mergeCell ref="C334:E334"/>
    <mergeCell ref="A340:B340"/>
    <mergeCell ref="C340:E340"/>
    <mergeCell ref="A357:B357"/>
    <mergeCell ref="C357:E357"/>
    <mergeCell ref="A440:B440"/>
    <mergeCell ref="C440:E440"/>
    <mergeCell ref="A441:B441"/>
    <mergeCell ref="C441:E441"/>
    <mergeCell ref="A448:B448"/>
    <mergeCell ref="C448:E448"/>
    <mergeCell ref="A369:B369"/>
    <mergeCell ref="C369:E369"/>
    <mergeCell ref="A376:B376"/>
    <mergeCell ref="C376:E376"/>
    <mergeCell ref="A391:B391"/>
    <mergeCell ref="C391:E391"/>
    <mergeCell ref="A509:B509"/>
    <mergeCell ref="C509:E509"/>
    <mergeCell ref="A528:B528"/>
    <mergeCell ref="C528:E528"/>
    <mergeCell ref="A552:B552"/>
    <mergeCell ref="C552:E552"/>
    <mergeCell ref="A449:B449"/>
    <mergeCell ref="C449:E449"/>
    <mergeCell ref="A474:B474"/>
    <mergeCell ref="C474:E474"/>
    <mergeCell ref="A477:B477"/>
    <mergeCell ref="C477:E477"/>
    <mergeCell ref="A568:B568"/>
    <mergeCell ref="C568:E568"/>
    <mergeCell ref="A571:B571"/>
    <mergeCell ref="C571:E571"/>
    <mergeCell ref="A598:B598"/>
    <mergeCell ref="C598:E598"/>
    <mergeCell ref="A553:B553"/>
    <mergeCell ref="C553:E553"/>
    <mergeCell ref="A556:B556"/>
    <mergeCell ref="C556:E556"/>
    <mergeCell ref="A567:B567"/>
    <mergeCell ref="C567:E567"/>
    <mergeCell ref="A688:B688"/>
    <mergeCell ref="C688:E688"/>
    <mergeCell ref="A689:B689"/>
    <mergeCell ref="C689:E689"/>
    <mergeCell ref="A690:B690"/>
    <mergeCell ref="C690:E690"/>
    <mergeCell ref="A605:B605"/>
    <mergeCell ref="C605:E605"/>
    <mergeCell ref="A610:B610"/>
    <mergeCell ref="C610:E610"/>
    <mergeCell ref="A631:B631"/>
    <mergeCell ref="C631:E631"/>
    <mergeCell ref="A711:B711"/>
    <mergeCell ref="C711:E711"/>
    <mergeCell ref="A714:B714"/>
    <mergeCell ref="C714:E714"/>
    <mergeCell ref="A715:B715"/>
    <mergeCell ref="C715:E715"/>
    <mergeCell ref="A697:B697"/>
    <mergeCell ref="C697:E697"/>
    <mergeCell ref="A700:B700"/>
    <mergeCell ref="C700:E700"/>
    <mergeCell ref="A710:B710"/>
    <mergeCell ref="C710:E710"/>
    <mergeCell ref="A758:B758"/>
    <mergeCell ref="C758:E758"/>
    <mergeCell ref="A789:B789"/>
    <mergeCell ref="C789:E789"/>
    <mergeCell ref="A804:B804"/>
    <mergeCell ref="C804:E804"/>
    <mergeCell ref="A736:B736"/>
    <mergeCell ref="C736:E736"/>
    <mergeCell ref="A737:B737"/>
    <mergeCell ref="C737:E737"/>
    <mergeCell ref="A757:B757"/>
    <mergeCell ref="C757:E757"/>
    <mergeCell ref="A850:B850"/>
    <mergeCell ref="C850:E850"/>
    <mergeCell ref="A857:B857"/>
    <mergeCell ref="C857:E857"/>
    <mergeCell ref="A858:B858"/>
    <mergeCell ref="C858:E858"/>
    <mergeCell ref="A805:B805"/>
    <mergeCell ref="C805:E805"/>
    <mergeCell ref="A818:B818"/>
    <mergeCell ref="C818:E818"/>
    <mergeCell ref="A819:B819"/>
    <mergeCell ref="C819:E819"/>
    <mergeCell ref="A889:B889"/>
    <mergeCell ref="C889:E889"/>
    <mergeCell ref="A902:B902"/>
    <mergeCell ref="C902:E902"/>
    <mergeCell ref="A912:B912"/>
    <mergeCell ref="C912:E912"/>
    <mergeCell ref="A871:B871"/>
    <mergeCell ref="C871:E871"/>
    <mergeCell ref="A878:B878"/>
    <mergeCell ref="C878:E878"/>
    <mergeCell ref="A885:B885"/>
    <mergeCell ref="C885:E885"/>
    <mergeCell ref="A1002:B1002"/>
    <mergeCell ref="C1002:E1002"/>
    <mergeCell ref="A946:B946"/>
    <mergeCell ref="C946:E946"/>
    <mergeCell ref="A947:B947"/>
    <mergeCell ref="C947:E947"/>
    <mergeCell ref="A999:B999"/>
    <mergeCell ref="C999:E999"/>
    <mergeCell ref="A921:B921"/>
    <mergeCell ref="C921:E921"/>
    <mergeCell ref="A929:B929"/>
    <mergeCell ref="C929:E929"/>
    <mergeCell ref="A939:B939"/>
    <mergeCell ref="C939:E939"/>
  </mergeCells>
  <pageMargins left="0.70866141732283472" right="0.70866141732283472" top="0.74803149606299213" bottom="0.74803149606299213" header="0.31496062992125984" footer="0.31496062992125984"/>
  <pageSetup paperSize="8" scale="90" orientation="landscape" verticalDpi="0" r:id="rId1"/>
  <headerFooter>
    <oddHeader>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6"/>
  <sheetViews>
    <sheetView topLeftCell="A33" workbookViewId="0">
      <selection activeCell="B64" sqref="B64"/>
    </sheetView>
  </sheetViews>
  <sheetFormatPr defaultRowHeight="12.75"/>
  <cols>
    <col min="1" max="1" width="29.140625" style="58" customWidth="1"/>
    <col min="2" max="2" width="53" style="58" bestFit="1" customWidth="1"/>
    <col min="3" max="3" width="47.5703125" style="58" customWidth="1"/>
    <col min="4" max="4" width="36" style="58" bestFit="1" customWidth="1"/>
    <col min="5" max="5" width="22.28515625" style="60" bestFit="1" customWidth="1"/>
    <col min="6" max="6" width="21.42578125" style="60" bestFit="1" customWidth="1"/>
    <col min="7" max="7" width="17.7109375" style="60" bestFit="1" customWidth="1"/>
    <col min="8" max="8" width="36.28515625" style="58" customWidth="1"/>
    <col min="9" max="256" width="9.140625" style="58"/>
    <col min="257" max="257" width="29.140625" style="58" customWidth="1"/>
    <col min="258" max="258" width="53" style="58" bestFit="1" customWidth="1"/>
    <col min="259" max="259" width="47.5703125" style="58" customWidth="1"/>
    <col min="260" max="260" width="36" style="58" bestFit="1" customWidth="1"/>
    <col min="261" max="261" width="22.28515625" style="58" bestFit="1" customWidth="1"/>
    <col min="262" max="262" width="21.42578125" style="58" bestFit="1" customWidth="1"/>
    <col min="263" max="263" width="17.7109375" style="58" bestFit="1" customWidth="1"/>
    <col min="264" max="264" width="36.28515625" style="58" customWidth="1"/>
    <col min="265" max="512" width="9.140625" style="58"/>
    <col min="513" max="513" width="29.140625" style="58" customWidth="1"/>
    <col min="514" max="514" width="53" style="58" bestFit="1" customWidth="1"/>
    <col min="515" max="515" width="47.5703125" style="58" customWidth="1"/>
    <col min="516" max="516" width="36" style="58" bestFit="1" customWidth="1"/>
    <col min="517" max="517" width="22.28515625" style="58" bestFit="1" customWidth="1"/>
    <col min="518" max="518" width="21.42578125" style="58" bestFit="1" customWidth="1"/>
    <col min="519" max="519" width="17.7109375" style="58" bestFit="1" customWidth="1"/>
    <col min="520" max="520" width="36.28515625" style="58" customWidth="1"/>
    <col min="521" max="768" width="9.140625" style="58"/>
    <col min="769" max="769" width="29.140625" style="58" customWidth="1"/>
    <col min="770" max="770" width="53" style="58" bestFit="1" customWidth="1"/>
    <col min="771" max="771" width="47.5703125" style="58" customWidth="1"/>
    <col min="772" max="772" width="36" style="58" bestFit="1" customWidth="1"/>
    <col min="773" max="773" width="22.28515625" style="58" bestFit="1" customWidth="1"/>
    <col min="774" max="774" width="21.42578125" style="58" bestFit="1" customWidth="1"/>
    <col min="775" max="775" width="17.7109375" style="58" bestFit="1" customWidth="1"/>
    <col min="776" max="776" width="36.28515625" style="58" customWidth="1"/>
    <col min="777" max="1024" width="9.140625" style="58"/>
    <col min="1025" max="1025" width="29.140625" style="58" customWidth="1"/>
    <col min="1026" max="1026" width="53" style="58" bestFit="1" customWidth="1"/>
    <col min="1027" max="1027" width="47.5703125" style="58" customWidth="1"/>
    <col min="1028" max="1028" width="36" style="58" bestFit="1" customWidth="1"/>
    <col min="1029" max="1029" width="22.28515625" style="58" bestFit="1" customWidth="1"/>
    <col min="1030" max="1030" width="21.42578125" style="58" bestFit="1" customWidth="1"/>
    <col min="1031" max="1031" width="17.7109375" style="58" bestFit="1" customWidth="1"/>
    <col min="1032" max="1032" width="36.28515625" style="58" customWidth="1"/>
    <col min="1033" max="1280" width="9.140625" style="58"/>
    <col min="1281" max="1281" width="29.140625" style="58" customWidth="1"/>
    <col min="1282" max="1282" width="53" style="58" bestFit="1" customWidth="1"/>
    <col min="1283" max="1283" width="47.5703125" style="58" customWidth="1"/>
    <col min="1284" max="1284" width="36" style="58" bestFit="1" customWidth="1"/>
    <col min="1285" max="1285" width="22.28515625" style="58" bestFit="1" customWidth="1"/>
    <col min="1286" max="1286" width="21.42578125" style="58" bestFit="1" customWidth="1"/>
    <col min="1287" max="1287" width="17.7109375" style="58" bestFit="1" customWidth="1"/>
    <col min="1288" max="1288" width="36.28515625" style="58" customWidth="1"/>
    <col min="1289" max="1536" width="9.140625" style="58"/>
    <col min="1537" max="1537" width="29.140625" style="58" customWidth="1"/>
    <col min="1538" max="1538" width="53" style="58" bestFit="1" customWidth="1"/>
    <col min="1539" max="1539" width="47.5703125" style="58" customWidth="1"/>
    <col min="1540" max="1540" width="36" style="58" bestFit="1" customWidth="1"/>
    <col min="1541" max="1541" width="22.28515625" style="58" bestFit="1" customWidth="1"/>
    <col min="1542" max="1542" width="21.42578125" style="58" bestFit="1" customWidth="1"/>
    <col min="1543" max="1543" width="17.7109375" style="58" bestFit="1" customWidth="1"/>
    <col min="1544" max="1544" width="36.28515625" style="58" customWidth="1"/>
    <col min="1545" max="1792" width="9.140625" style="58"/>
    <col min="1793" max="1793" width="29.140625" style="58" customWidth="1"/>
    <col min="1794" max="1794" width="53" style="58" bestFit="1" customWidth="1"/>
    <col min="1795" max="1795" width="47.5703125" style="58" customWidth="1"/>
    <col min="1796" max="1796" width="36" style="58" bestFit="1" customWidth="1"/>
    <col min="1797" max="1797" width="22.28515625" style="58" bestFit="1" customWidth="1"/>
    <col min="1798" max="1798" width="21.42578125" style="58" bestFit="1" customWidth="1"/>
    <col min="1799" max="1799" width="17.7109375" style="58" bestFit="1" customWidth="1"/>
    <col min="1800" max="1800" width="36.28515625" style="58" customWidth="1"/>
    <col min="1801" max="2048" width="9.140625" style="58"/>
    <col min="2049" max="2049" width="29.140625" style="58" customWidth="1"/>
    <col min="2050" max="2050" width="53" style="58" bestFit="1" customWidth="1"/>
    <col min="2051" max="2051" width="47.5703125" style="58" customWidth="1"/>
    <col min="2052" max="2052" width="36" style="58" bestFit="1" customWidth="1"/>
    <col min="2053" max="2053" width="22.28515625" style="58" bestFit="1" customWidth="1"/>
    <col min="2054" max="2054" width="21.42578125" style="58" bestFit="1" customWidth="1"/>
    <col min="2055" max="2055" width="17.7109375" style="58" bestFit="1" customWidth="1"/>
    <col min="2056" max="2056" width="36.28515625" style="58" customWidth="1"/>
    <col min="2057" max="2304" width="9.140625" style="58"/>
    <col min="2305" max="2305" width="29.140625" style="58" customWidth="1"/>
    <col min="2306" max="2306" width="53" style="58" bestFit="1" customWidth="1"/>
    <col min="2307" max="2307" width="47.5703125" style="58" customWidth="1"/>
    <col min="2308" max="2308" width="36" style="58" bestFit="1" customWidth="1"/>
    <col min="2309" max="2309" width="22.28515625" style="58" bestFit="1" customWidth="1"/>
    <col min="2310" max="2310" width="21.42578125" style="58" bestFit="1" customWidth="1"/>
    <col min="2311" max="2311" width="17.7109375" style="58" bestFit="1" customWidth="1"/>
    <col min="2312" max="2312" width="36.28515625" style="58" customWidth="1"/>
    <col min="2313" max="2560" width="9.140625" style="58"/>
    <col min="2561" max="2561" width="29.140625" style="58" customWidth="1"/>
    <col min="2562" max="2562" width="53" style="58" bestFit="1" customWidth="1"/>
    <col min="2563" max="2563" width="47.5703125" style="58" customWidth="1"/>
    <col min="2564" max="2564" width="36" style="58" bestFit="1" customWidth="1"/>
    <col min="2565" max="2565" width="22.28515625" style="58" bestFit="1" customWidth="1"/>
    <col min="2566" max="2566" width="21.42578125" style="58" bestFit="1" customWidth="1"/>
    <col min="2567" max="2567" width="17.7109375" style="58" bestFit="1" customWidth="1"/>
    <col min="2568" max="2568" width="36.28515625" style="58" customWidth="1"/>
    <col min="2569" max="2816" width="9.140625" style="58"/>
    <col min="2817" max="2817" width="29.140625" style="58" customWidth="1"/>
    <col min="2818" max="2818" width="53" style="58" bestFit="1" customWidth="1"/>
    <col min="2819" max="2819" width="47.5703125" style="58" customWidth="1"/>
    <col min="2820" max="2820" width="36" style="58" bestFit="1" customWidth="1"/>
    <col min="2821" max="2821" width="22.28515625" style="58" bestFit="1" customWidth="1"/>
    <col min="2822" max="2822" width="21.42578125" style="58" bestFit="1" customWidth="1"/>
    <col min="2823" max="2823" width="17.7109375" style="58" bestFit="1" customWidth="1"/>
    <col min="2824" max="2824" width="36.28515625" style="58" customWidth="1"/>
    <col min="2825" max="3072" width="9.140625" style="58"/>
    <col min="3073" max="3073" width="29.140625" style="58" customWidth="1"/>
    <col min="3074" max="3074" width="53" style="58" bestFit="1" customWidth="1"/>
    <col min="3075" max="3075" width="47.5703125" style="58" customWidth="1"/>
    <col min="3076" max="3076" width="36" style="58" bestFit="1" customWidth="1"/>
    <col min="3077" max="3077" width="22.28515625" style="58" bestFit="1" customWidth="1"/>
    <col min="3078" max="3078" width="21.42578125" style="58" bestFit="1" customWidth="1"/>
    <col min="3079" max="3079" width="17.7109375" style="58" bestFit="1" customWidth="1"/>
    <col min="3080" max="3080" width="36.28515625" style="58" customWidth="1"/>
    <col min="3081" max="3328" width="9.140625" style="58"/>
    <col min="3329" max="3329" width="29.140625" style="58" customWidth="1"/>
    <col min="3330" max="3330" width="53" style="58" bestFit="1" customWidth="1"/>
    <col min="3331" max="3331" width="47.5703125" style="58" customWidth="1"/>
    <col min="3332" max="3332" width="36" style="58" bestFit="1" customWidth="1"/>
    <col min="3333" max="3333" width="22.28515625" style="58" bestFit="1" customWidth="1"/>
    <col min="3334" max="3334" width="21.42578125" style="58" bestFit="1" customWidth="1"/>
    <col min="3335" max="3335" width="17.7109375" style="58" bestFit="1" customWidth="1"/>
    <col min="3336" max="3336" width="36.28515625" style="58" customWidth="1"/>
    <col min="3337" max="3584" width="9.140625" style="58"/>
    <col min="3585" max="3585" width="29.140625" style="58" customWidth="1"/>
    <col min="3586" max="3586" width="53" style="58" bestFit="1" customWidth="1"/>
    <col min="3587" max="3587" width="47.5703125" style="58" customWidth="1"/>
    <col min="3588" max="3588" width="36" style="58" bestFit="1" customWidth="1"/>
    <col min="3589" max="3589" width="22.28515625" style="58" bestFit="1" customWidth="1"/>
    <col min="3590" max="3590" width="21.42578125" style="58" bestFit="1" customWidth="1"/>
    <col min="3591" max="3591" width="17.7109375" style="58" bestFit="1" customWidth="1"/>
    <col min="3592" max="3592" width="36.28515625" style="58" customWidth="1"/>
    <col min="3593" max="3840" width="9.140625" style="58"/>
    <col min="3841" max="3841" width="29.140625" style="58" customWidth="1"/>
    <col min="3842" max="3842" width="53" style="58" bestFit="1" customWidth="1"/>
    <col min="3843" max="3843" width="47.5703125" style="58" customWidth="1"/>
    <col min="3844" max="3844" width="36" style="58" bestFit="1" customWidth="1"/>
    <col min="3845" max="3845" width="22.28515625" style="58" bestFit="1" customWidth="1"/>
    <col min="3846" max="3846" width="21.42578125" style="58" bestFit="1" customWidth="1"/>
    <col min="3847" max="3847" width="17.7109375" style="58" bestFit="1" customWidth="1"/>
    <col min="3848" max="3848" width="36.28515625" style="58" customWidth="1"/>
    <col min="3849" max="4096" width="9.140625" style="58"/>
    <col min="4097" max="4097" width="29.140625" style="58" customWidth="1"/>
    <col min="4098" max="4098" width="53" style="58" bestFit="1" customWidth="1"/>
    <col min="4099" max="4099" width="47.5703125" style="58" customWidth="1"/>
    <col min="4100" max="4100" width="36" style="58" bestFit="1" customWidth="1"/>
    <col min="4101" max="4101" width="22.28515625" style="58" bestFit="1" customWidth="1"/>
    <col min="4102" max="4102" width="21.42578125" style="58" bestFit="1" customWidth="1"/>
    <col min="4103" max="4103" width="17.7109375" style="58" bestFit="1" customWidth="1"/>
    <col min="4104" max="4104" width="36.28515625" style="58" customWidth="1"/>
    <col min="4105" max="4352" width="9.140625" style="58"/>
    <col min="4353" max="4353" width="29.140625" style="58" customWidth="1"/>
    <col min="4354" max="4354" width="53" style="58" bestFit="1" customWidth="1"/>
    <col min="4355" max="4355" width="47.5703125" style="58" customWidth="1"/>
    <col min="4356" max="4356" width="36" style="58" bestFit="1" customWidth="1"/>
    <col min="4357" max="4357" width="22.28515625" style="58" bestFit="1" customWidth="1"/>
    <col min="4358" max="4358" width="21.42578125" style="58" bestFit="1" customWidth="1"/>
    <col min="4359" max="4359" width="17.7109375" style="58" bestFit="1" customWidth="1"/>
    <col min="4360" max="4360" width="36.28515625" style="58" customWidth="1"/>
    <col min="4361" max="4608" width="9.140625" style="58"/>
    <col min="4609" max="4609" width="29.140625" style="58" customWidth="1"/>
    <col min="4610" max="4610" width="53" style="58" bestFit="1" customWidth="1"/>
    <col min="4611" max="4611" width="47.5703125" style="58" customWidth="1"/>
    <col min="4612" max="4612" width="36" style="58" bestFit="1" customWidth="1"/>
    <col min="4613" max="4613" width="22.28515625" style="58" bestFit="1" customWidth="1"/>
    <col min="4614" max="4614" width="21.42578125" style="58" bestFit="1" customWidth="1"/>
    <col min="4615" max="4615" width="17.7109375" style="58" bestFit="1" customWidth="1"/>
    <col min="4616" max="4616" width="36.28515625" style="58" customWidth="1"/>
    <col min="4617" max="4864" width="9.140625" style="58"/>
    <col min="4865" max="4865" width="29.140625" style="58" customWidth="1"/>
    <col min="4866" max="4866" width="53" style="58" bestFit="1" customWidth="1"/>
    <col min="4867" max="4867" width="47.5703125" style="58" customWidth="1"/>
    <col min="4868" max="4868" width="36" style="58" bestFit="1" customWidth="1"/>
    <col min="4869" max="4869" width="22.28515625" style="58" bestFit="1" customWidth="1"/>
    <col min="4870" max="4870" width="21.42578125" style="58" bestFit="1" customWidth="1"/>
    <col min="4871" max="4871" width="17.7109375" style="58" bestFit="1" customWidth="1"/>
    <col min="4872" max="4872" width="36.28515625" style="58" customWidth="1"/>
    <col min="4873" max="5120" width="9.140625" style="58"/>
    <col min="5121" max="5121" width="29.140625" style="58" customWidth="1"/>
    <col min="5122" max="5122" width="53" style="58" bestFit="1" customWidth="1"/>
    <col min="5123" max="5123" width="47.5703125" style="58" customWidth="1"/>
    <col min="5124" max="5124" width="36" style="58" bestFit="1" customWidth="1"/>
    <col min="5125" max="5125" width="22.28515625" style="58" bestFit="1" customWidth="1"/>
    <col min="5126" max="5126" width="21.42578125" style="58" bestFit="1" customWidth="1"/>
    <col min="5127" max="5127" width="17.7109375" style="58" bestFit="1" customWidth="1"/>
    <col min="5128" max="5128" width="36.28515625" style="58" customWidth="1"/>
    <col min="5129" max="5376" width="9.140625" style="58"/>
    <col min="5377" max="5377" width="29.140625" style="58" customWidth="1"/>
    <col min="5378" max="5378" width="53" style="58" bestFit="1" customWidth="1"/>
    <col min="5379" max="5379" width="47.5703125" style="58" customWidth="1"/>
    <col min="5380" max="5380" width="36" style="58" bestFit="1" customWidth="1"/>
    <col min="5381" max="5381" width="22.28515625" style="58" bestFit="1" customWidth="1"/>
    <col min="5382" max="5382" width="21.42578125" style="58" bestFit="1" customWidth="1"/>
    <col min="5383" max="5383" width="17.7109375" style="58" bestFit="1" customWidth="1"/>
    <col min="5384" max="5384" width="36.28515625" style="58" customWidth="1"/>
    <col min="5385" max="5632" width="9.140625" style="58"/>
    <col min="5633" max="5633" width="29.140625" style="58" customWidth="1"/>
    <col min="5634" max="5634" width="53" style="58" bestFit="1" customWidth="1"/>
    <col min="5635" max="5635" width="47.5703125" style="58" customWidth="1"/>
    <col min="5636" max="5636" width="36" style="58" bestFit="1" customWidth="1"/>
    <col min="5637" max="5637" width="22.28515625" style="58" bestFit="1" customWidth="1"/>
    <col min="5638" max="5638" width="21.42578125" style="58" bestFit="1" customWidth="1"/>
    <col min="5639" max="5639" width="17.7109375" style="58" bestFit="1" customWidth="1"/>
    <col min="5640" max="5640" width="36.28515625" style="58" customWidth="1"/>
    <col min="5641" max="5888" width="9.140625" style="58"/>
    <col min="5889" max="5889" width="29.140625" style="58" customWidth="1"/>
    <col min="5890" max="5890" width="53" style="58" bestFit="1" customWidth="1"/>
    <col min="5891" max="5891" width="47.5703125" style="58" customWidth="1"/>
    <col min="5892" max="5892" width="36" style="58" bestFit="1" customWidth="1"/>
    <col min="5893" max="5893" width="22.28515625" style="58" bestFit="1" customWidth="1"/>
    <col min="5894" max="5894" width="21.42578125" style="58" bestFit="1" customWidth="1"/>
    <col min="5895" max="5895" width="17.7109375" style="58" bestFit="1" customWidth="1"/>
    <col min="5896" max="5896" width="36.28515625" style="58" customWidth="1"/>
    <col min="5897" max="6144" width="9.140625" style="58"/>
    <col min="6145" max="6145" width="29.140625" style="58" customWidth="1"/>
    <col min="6146" max="6146" width="53" style="58" bestFit="1" customWidth="1"/>
    <col min="6147" max="6147" width="47.5703125" style="58" customWidth="1"/>
    <col min="6148" max="6148" width="36" style="58" bestFit="1" customWidth="1"/>
    <col min="6149" max="6149" width="22.28515625" style="58" bestFit="1" customWidth="1"/>
    <col min="6150" max="6150" width="21.42578125" style="58" bestFit="1" customWidth="1"/>
    <col min="6151" max="6151" width="17.7109375" style="58" bestFit="1" customWidth="1"/>
    <col min="6152" max="6152" width="36.28515625" style="58" customWidth="1"/>
    <col min="6153" max="6400" width="9.140625" style="58"/>
    <col min="6401" max="6401" width="29.140625" style="58" customWidth="1"/>
    <col min="6402" max="6402" width="53" style="58" bestFit="1" customWidth="1"/>
    <col min="6403" max="6403" width="47.5703125" style="58" customWidth="1"/>
    <col min="6404" max="6404" width="36" style="58" bestFit="1" customWidth="1"/>
    <col min="6405" max="6405" width="22.28515625" style="58" bestFit="1" customWidth="1"/>
    <col min="6406" max="6406" width="21.42578125" style="58" bestFit="1" customWidth="1"/>
    <col min="6407" max="6407" width="17.7109375" style="58" bestFit="1" customWidth="1"/>
    <col min="6408" max="6408" width="36.28515625" style="58" customWidth="1"/>
    <col min="6409" max="6656" width="9.140625" style="58"/>
    <col min="6657" max="6657" width="29.140625" style="58" customWidth="1"/>
    <col min="6658" max="6658" width="53" style="58" bestFit="1" customWidth="1"/>
    <col min="6659" max="6659" width="47.5703125" style="58" customWidth="1"/>
    <col min="6660" max="6660" width="36" style="58" bestFit="1" customWidth="1"/>
    <col min="6661" max="6661" width="22.28515625" style="58" bestFit="1" customWidth="1"/>
    <col min="6662" max="6662" width="21.42578125" style="58" bestFit="1" customWidth="1"/>
    <col min="6663" max="6663" width="17.7109375" style="58" bestFit="1" customWidth="1"/>
    <col min="6664" max="6664" width="36.28515625" style="58" customWidth="1"/>
    <col min="6665" max="6912" width="9.140625" style="58"/>
    <col min="6913" max="6913" width="29.140625" style="58" customWidth="1"/>
    <col min="6914" max="6914" width="53" style="58" bestFit="1" customWidth="1"/>
    <col min="6915" max="6915" width="47.5703125" style="58" customWidth="1"/>
    <col min="6916" max="6916" width="36" style="58" bestFit="1" customWidth="1"/>
    <col min="6917" max="6917" width="22.28515625" style="58" bestFit="1" customWidth="1"/>
    <col min="6918" max="6918" width="21.42578125" style="58" bestFit="1" customWidth="1"/>
    <col min="6919" max="6919" width="17.7109375" style="58" bestFit="1" customWidth="1"/>
    <col min="6920" max="6920" width="36.28515625" style="58" customWidth="1"/>
    <col min="6921" max="7168" width="9.140625" style="58"/>
    <col min="7169" max="7169" width="29.140625" style="58" customWidth="1"/>
    <col min="7170" max="7170" width="53" style="58" bestFit="1" customWidth="1"/>
    <col min="7171" max="7171" width="47.5703125" style="58" customWidth="1"/>
    <col min="7172" max="7172" width="36" style="58" bestFit="1" customWidth="1"/>
    <col min="7173" max="7173" width="22.28515625" style="58" bestFit="1" customWidth="1"/>
    <col min="7174" max="7174" width="21.42578125" style="58" bestFit="1" customWidth="1"/>
    <col min="7175" max="7175" width="17.7109375" style="58" bestFit="1" customWidth="1"/>
    <col min="7176" max="7176" width="36.28515625" style="58" customWidth="1"/>
    <col min="7177" max="7424" width="9.140625" style="58"/>
    <col min="7425" max="7425" width="29.140625" style="58" customWidth="1"/>
    <col min="7426" max="7426" width="53" style="58" bestFit="1" customWidth="1"/>
    <col min="7427" max="7427" width="47.5703125" style="58" customWidth="1"/>
    <col min="7428" max="7428" width="36" style="58" bestFit="1" customWidth="1"/>
    <col min="7429" max="7429" width="22.28515625" style="58" bestFit="1" customWidth="1"/>
    <col min="7430" max="7430" width="21.42578125" style="58" bestFit="1" customWidth="1"/>
    <col min="7431" max="7431" width="17.7109375" style="58" bestFit="1" customWidth="1"/>
    <col min="7432" max="7432" width="36.28515625" style="58" customWidth="1"/>
    <col min="7433" max="7680" width="9.140625" style="58"/>
    <col min="7681" max="7681" width="29.140625" style="58" customWidth="1"/>
    <col min="7682" max="7682" width="53" style="58" bestFit="1" customWidth="1"/>
    <col min="7683" max="7683" width="47.5703125" style="58" customWidth="1"/>
    <col min="7684" max="7684" width="36" style="58" bestFit="1" customWidth="1"/>
    <col min="7685" max="7685" width="22.28515625" style="58" bestFit="1" customWidth="1"/>
    <col min="7686" max="7686" width="21.42578125" style="58" bestFit="1" customWidth="1"/>
    <col min="7687" max="7687" width="17.7109375" style="58" bestFit="1" customWidth="1"/>
    <col min="7688" max="7688" width="36.28515625" style="58" customWidth="1"/>
    <col min="7689" max="7936" width="9.140625" style="58"/>
    <col min="7937" max="7937" width="29.140625" style="58" customWidth="1"/>
    <col min="7938" max="7938" width="53" style="58" bestFit="1" customWidth="1"/>
    <col min="7939" max="7939" width="47.5703125" style="58" customWidth="1"/>
    <col min="7940" max="7940" width="36" style="58" bestFit="1" customWidth="1"/>
    <col min="7941" max="7941" width="22.28515625" style="58" bestFit="1" customWidth="1"/>
    <col min="7942" max="7942" width="21.42578125" style="58" bestFit="1" customWidth="1"/>
    <col min="7943" max="7943" width="17.7109375" style="58" bestFit="1" customWidth="1"/>
    <col min="7944" max="7944" width="36.28515625" style="58" customWidth="1"/>
    <col min="7945" max="8192" width="9.140625" style="58"/>
    <col min="8193" max="8193" width="29.140625" style="58" customWidth="1"/>
    <col min="8194" max="8194" width="53" style="58" bestFit="1" customWidth="1"/>
    <col min="8195" max="8195" width="47.5703125" style="58" customWidth="1"/>
    <col min="8196" max="8196" width="36" style="58" bestFit="1" customWidth="1"/>
    <col min="8197" max="8197" width="22.28515625" style="58" bestFit="1" customWidth="1"/>
    <col min="8198" max="8198" width="21.42578125" style="58" bestFit="1" customWidth="1"/>
    <col min="8199" max="8199" width="17.7109375" style="58" bestFit="1" customWidth="1"/>
    <col min="8200" max="8200" width="36.28515625" style="58" customWidth="1"/>
    <col min="8201" max="8448" width="9.140625" style="58"/>
    <col min="8449" max="8449" width="29.140625" style="58" customWidth="1"/>
    <col min="8450" max="8450" width="53" style="58" bestFit="1" customWidth="1"/>
    <col min="8451" max="8451" width="47.5703125" style="58" customWidth="1"/>
    <col min="8452" max="8452" width="36" style="58" bestFit="1" customWidth="1"/>
    <col min="8453" max="8453" width="22.28515625" style="58" bestFit="1" customWidth="1"/>
    <col min="8454" max="8454" width="21.42578125" style="58" bestFit="1" customWidth="1"/>
    <col min="8455" max="8455" width="17.7109375" style="58" bestFit="1" customWidth="1"/>
    <col min="8456" max="8456" width="36.28515625" style="58" customWidth="1"/>
    <col min="8457" max="8704" width="9.140625" style="58"/>
    <col min="8705" max="8705" width="29.140625" style="58" customWidth="1"/>
    <col min="8706" max="8706" width="53" style="58" bestFit="1" customWidth="1"/>
    <col min="8707" max="8707" width="47.5703125" style="58" customWidth="1"/>
    <col min="8708" max="8708" width="36" style="58" bestFit="1" customWidth="1"/>
    <col min="8709" max="8709" width="22.28515625" style="58" bestFit="1" customWidth="1"/>
    <col min="8710" max="8710" width="21.42578125" style="58" bestFit="1" customWidth="1"/>
    <col min="8711" max="8711" width="17.7109375" style="58" bestFit="1" customWidth="1"/>
    <col min="8712" max="8712" width="36.28515625" style="58" customWidth="1"/>
    <col min="8713" max="8960" width="9.140625" style="58"/>
    <col min="8961" max="8961" width="29.140625" style="58" customWidth="1"/>
    <col min="8962" max="8962" width="53" style="58" bestFit="1" customWidth="1"/>
    <col min="8963" max="8963" width="47.5703125" style="58" customWidth="1"/>
    <col min="8964" max="8964" width="36" style="58" bestFit="1" customWidth="1"/>
    <col min="8965" max="8965" width="22.28515625" style="58" bestFit="1" customWidth="1"/>
    <col min="8966" max="8966" width="21.42578125" style="58" bestFit="1" customWidth="1"/>
    <col min="8967" max="8967" width="17.7109375" style="58" bestFit="1" customWidth="1"/>
    <col min="8968" max="8968" width="36.28515625" style="58" customWidth="1"/>
    <col min="8969" max="9216" width="9.140625" style="58"/>
    <col min="9217" max="9217" width="29.140625" style="58" customWidth="1"/>
    <col min="9218" max="9218" width="53" style="58" bestFit="1" customWidth="1"/>
    <col min="9219" max="9219" width="47.5703125" style="58" customWidth="1"/>
    <col min="9220" max="9220" width="36" style="58" bestFit="1" customWidth="1"/>
    <col min="9221" max="9221" width="22.28515625" style="58" bestFit="1" customWidth="1"/>
    <col min="9222" max="9222" width="21.42578125" style="58" bestFit="1" customWidth="1"/>
    <col min="9223" max="9223" width="17.7109375" style="58" bestFit="1" customWidth="1"/>
    <col min="9224" max="9224" width="36.28515625" style="58" customWidth="1"/>
    <col min="9225" max="9472" width="9.140625" style="58"/>
    <col min="9473" max="9473" width="29.140625" style="58" customWidth="1"/>
    <col min="9474" max="9474" width="53" style="58" bestFit="1" customWidth="1"/>
    <col min="9475" max="9475" width="47.5703125" style="58" customWidth="1"/>
    <col min="9476" max="9476" width="36" style="58" bestFit="1" customWidth="1"/>
    <col min="9477" max="9477" width="22.28515625" style="58" bestFit="1" customWidth="1"/>
    <col min="9478" max="9478" width="21.42578125" style="58" bestFit="1" customWidth="1"/>
    <col min="9479" max="9479" width="17.7109375" style="58" bestFit="1" customWidth="1"/>
    <col min="9480" max="9480" width="36.28515625" style="58" customWidth="1"/>
    <col min="9481" max="9728" width="9.140625" style="58"/>
    <col min="9729" max="9729" width="29.140625" style="58" customWidth="1"/>
    <col min="9730" max="9730" width="53" style="58" bestFit="1" customWidth="1"/>
    <col min="9731" max="9731" width="47.5703125" style="58" customWidth="1"/>
    <col min="9732" max="9732" width="36" style="58" bestFit="1" customWidth="1"/>
    <col min="9733" max="9733" width="22.28515625" style="58" bestFit="1" customWidth="1"/>
    <col min="9734" max="9734" width="21.42578125" style="58" bestFit="1" customWidth="1"/>
    <col min="9735" max="9735" width="17.7109375" style="58" bestFit="1" customWidth="1"/>
    <col min="9736" max="9736" width="36.28515625" style="58" customWidth="1"/>
    <col min="9737" max="9984" width="9.140625" style="58"/>
    <col min="9985" max="9985" width="29.140625" style="58" customWidth="1"/>
    <col min="9986" max="9986" width="53" style="58" bestFit="1" customWidth="1"/>
    <col min="9987" max="9987" width="47.5703125" style="58" customWidth="1"/>
    <col min="9988" max="9988" width="36" style="58" bestFit="1" customWidth="1"/>
    <col min="9989" max="9989" width="22.28515625" style="58" bestFit="1" customWidth="1"/>
    <col min="9990" max="9990" width="21.42578125" style="58" bestFit="1" customWidth="1"/>
    <col min="9991" max="9991" width="17.7109375" style="58" bestFit="1" customWidth="1"/>
    <col min="9992" max="9992" width="36.28515625" style="58" customWidth="1"/>
    <col min="9993" max="10240" width="9.140625" style="58"/>
    <col min="10241" max="10241" width="29.140625" style="58" customWidth="1"/>
    <col min="10242" max="10242" width="53" style="58" bestFit="1" customWidth="1"/>
    <col min="10243" max="10243" width="47.5703125" style="58" customWidth="1"/>
    <col min="10244" max="10244" width="36" style="58" bestFit="1" customWidth="1"/>
    <col min="10245" max="10245" width="22.28515625" style="58" bestFit="1" customWidth="1"/>
    <col min="10246" max="10246" width="21.42578125" style="58" bestFit="1" customWidth="1"/>
    <col min="10247" max="10247" width="17.7109375" style="58" bestFit="1" customWidth="1"/>
    <col min="10248" max="10248" width="36.28515625" style="58" customWidth="1"/>
    <col min="10249" max="10496" width="9.140625" style="58"/>
    <col min="10497" max="10497" width="29.140625" style="58" customWidth="1"/>
    <col min="10498" max="10498" width="53" style="58" bestFit="1" customWidth="1"/>
    <col min="10499" max="10499" width="47.5703125" style="58" customWidth="1"/>
    <col min="10500" max="10500" width="36" style="58" bestFit="1" customWidth="1"/>
    <col min="10501" max="10501" width="22.28515625" style="58" bestFit="1" customWidth="1"/>
    <col min="10502" max="10502" width="21.42578125" style="58" bestFit="1" customWidth="1"/>
    <col min="10503" max="10503" width="17.7109375" style="58" bestFit="1" customWidth="1"/>
    <col min="10504" max="10504" width="36.28515625" style="58" customWidth="1"/>
    <col min="10505" max="10752" width="9.140625" style="58"/>
    <col min="10753" max="10753" width="29.140625" style="58" customWidth="1"/>
    <col min="10754" max="10754" width="53" style="58" bestFit="1" customWidth="1"/>
    <col min="10755" max="10755" width="47.5703125" style="58" customWidth="1"/>
    <col min="10756" max="10756" width="36" style="58" bestFit="1" customWidth="1"/>
    <col min="10757" max="10757" width="22.28515625" style="58" bestFit="1" customWidth="1"/>
    <col min="10758" max="10758" width="21.42578125" style="58" bestFit="1" customWidth="1"/>
    <col min="10759" max="10759" width="17.7109375" style="58" bestFit="1" customWidth="1"/>
    <col min="10760" max="10760" width="36.28515625" style="58" customWidth="1"/>
    <col min="10761" max="11008" width="9.140625" style="58"/>
    <col min="11009" max="11009" width="29.140625" style="58" customWidth="1"/>
    <col min="11010" max="11010" width="53" style="58" bestFit="1" customWidth="1"/>
    <col min="11011" max="11011" width="47.5703125" style="58" customWidth="1"/>
    <col min="11012" max="11012" width="36" style="58" bestFit="1" customWidth="1"/>
    <col min="11013" max="11013" width="22.28515625" style="58" bestFit="1" customWidth="1"/>
    <col min="11014" max="11014" width="21.42578125" style="58" bestFit="1" customWidth="1"/>
    <col min="11015" max="11015" width="17.7109375" style="58" bestFit="1" customWidth="1"/>
    <col min="11016" max="11016" width="36.28515625" style="58" customWidth="1"/>
    <col min="11017" max="11264" width="9.140625" style="58"/>
    <col min="11265" max="11265" width="29.140625" style="58" customWidth="1"/>
    <col min="11266" max="11266" width="53" style="58" bestFit="1" customWidth="1"/>
    <col min="11267" max="11267" width="47.5703125" style="58" customWidth="1"/>
    <col min="11268" max="11268" width="36" style="58" bestFit="1" customWidth="1"/>
    <col min="11269" max="11269" width="22.28515625" style="58" bestFit="1" customWidth="1"/>
    <col min="11270" max="11270" width="21.42578125" style="58" bestFit="1" customWidth="1"/>
    <col min="11271" max="11271" width="17.7109375" style="58" bestFit="1" customWidth="1"/>
    <col min="11272" max="11272" width="36.28515625" style="58" customWidth="1"/>
    <col min="11273" max="11520" width="9.140625" style="58"/>
    <col min="11521" max="11521" width="29.140625" style="58" customWidth="1"/>
    <col min="11522" max="11522" width="53" style="58" bestFit="1" customWidth="1"/>
    <col min="11523" max="11523" width="47.5703125" style="58" customWidth="1"/>
    <col min="11524" max="11524" width="36" style="58" bestFit="1" customWidth="1"/>
    <col min="11525" max="11525" width="22.28515625" style="58" bestFit="1" customWidth="1"/>
    <col min="11526" max="11526" width="21.42578125" style="58" bestFit="1" customWidth="1"/>
    <col min="11527" max="11527" width="17.7109375" style="58" bestFit="1" customWidth="1"/>
    <col min="11528" max="11528" width="36.28515625" style="58" customWidth="1"/>
    <col min="11529" max="11776" width="9.140625" style="58"/>
    <col min="11777" max="11777" width="29.140625" style="58" customWidth="1"/>
    <col min="11778" max="11778" width="53" style="58" bestFit="1" customWidth="1"/>
    <col min="11779" max="11779" width="47.5703125" style="58" customWidth="1"/>
    <col min="11780" max="11780" width="36" style="58" bestFit="1" customWidth="1"/>
    <col min="11781" max="11781" width="22.28515625" style="58" bestFit="1" customWidth="1"/>
    <col min="11782" max="11782" width="21.42578125" style="58" bestFit="1" customWidth="1"/>
    <col min="11783" max="11783" width="17.7109375" style="58" bestFit="1" customWidth="1"/>
    <col min="11784" max="11784" width="36.28515625" style="58" customWidth="1"/>
    <col min="11785" max="12032" width="9.140625" style="58"/>
    <col min="12033" max="12033" width="29.140625" style="58" customWidth="1"/>
    <col min="12034" max="12034" width="53" style="58" bestFit="1" customWidth="1"/>
    <col min="12035" max="12035" width="47.5703125" style="58" customWidth="1"/>
    <col min="12036" max="12036" width="36" style="58" bestFit="1" customWidth="1"/>
    <col min="12037" max="12037" width="22.28515625" style="58" bestFit="1" customWidth="1"/>
    <col min="12038" max="12038" width="21.42578125" style="58" bestFit="1" customWidth="1"/>
    <col min="12039" max="12039" width="17.7109375" style="58" bestFit="1" customWidth="1"/>
    <col min="12040" max="12040" width="36.28515625" style="58" customWidth="1"/>
    <col min="12041" max="12288" width="9.140625" style="58"/>
    <col min="12289" max="12289" width="29.140625" style="58" customWidth="1"/>
    <col min="12290" max="12290" width="53" style="58" bestFit="1" customWidth="1"/>
    <col min="12291" max="12291" width="47.5703125" style="58" customWidth="1"/>
    <col min="12292" max="12292" width="36" style="58" bestFit="1" customWidth="1"/>
    <col min="12293" max="12293" width="22.28515625" style="58" bestFit="1" customWidth="1"/>
    <col min="12294" max="12294" width="21.42578125" style="58" bestFit="1" customWidth="1"/>
    <col min="12295" max="12295" width="17.7109375" style="58" bestFit="1" customWidth="1"/>
    <col min="12296" max="12296" width="36.28515625" style="58" customWidth="1"/>
    <col min="12297" max="12544" width="9.140625" style="58"/>
    <col min="12545" max="12545" width="29.140625" style="58" customWidth="1"/>
    <col min="12546" max="12546" width="53" style="58" bestFit="1" customWidth="1"/>
    <col min="12547" max="12547" width="47.5703125" style="58" customWidth="1"/>
    <col min="12548" max="12548" width="36" style="58" bestFit="1" customWidth="1"/>
    <col min="12549" max="12549" width="22.28515625" style="58" bestFit="1" customWidth="1"/>
    <col min="12550" max="12550" width="21.42578125" style="58" bestFit="1" customWidth="1"/>
    <col min="12551" max="12551" width="17.7109375" style="58" bestFit="1" customWidth="1"/>
    <col min="12552" max="12552" width="36.28515625" style="58" customWidth="1"/>
    <col min="12553" max="12800" width="9.140625" style="58"/>
    <col min="12801" max="12801" width="29.140625" style="58" customWidth="1"/>
    <col min="12802" max="12802" width="53" style="58" bestFit="1" customWidth="1"/>
    <col min="12803" max="12803" width="47.5703125" style="58" customWidth="1"/>
    <col min="12804" max="12804" width="36" style="58" bestFit="1" customWidth="1"/>
    <col min="12805" max="12805" width="22.28515625" style="58" bestFit="1" customWidth="1"/>
    <col min="12806" max="12806" width="21.42578125" style="58" bestFit="1" customWidth="1"/>
    <col min="12807" max="12807" width="17.7109375" style="58" bestFit="1" customWidth="1"/>
    <col min="12808" max="12808" width="36.28515625" style="58" customWidth="1"/>
    <col min="12809" max="13056" width="9.140625" style="58"/>
    <col min="13057" max="13057" width="29.140625" style="58" customWidth="1"/>
    <col min="13058" max="13058" width="53" style="58" bestFit="1" customWidth="1"/>
    <col min="13059" max="13059" width="47.5703125" style="58" customWidth="1"/>
    <col min="13060" max="13060" width="36" style="58" bestFit="1" customWidth="1"/>
    <col min="13061" max="13061" width="22.28515625" style="58" bestFit="1" customWidth="1"/>
    <col min="13062" max="13062" width="21.42578125" style="58" bestFit="1" customWidth="1"/>
    <col min="13063" max="13063" width="17.7109375" style="58" bestFit="1" customWidth="1"/>
    <col min="13064" max="13064" width="36.28515625" style="58" customWidth="1"/>
    <col min="13065" max="13312" width="9.140625" style="58"/>
    <col min="13313" max="13313" width="29.140625" style="58" customWidth="1"/>
    <col min="13314" max="13314" width="53" style="58" bestFit="1" customWidth="1"/>
    <col min="13315" max="13315" width="47.5703125" style="58" customWidth="1"/>
    <col min="13316" max="13316" width="36" style="58" bestFit="1" customWidth="1"/>
    <col min="13317" max="13317" width="22.28515625" style="58" bestFit="1" customWidth="1"/>
    <col min="13318" max="13318" width="21.42578125" style="58" bestFit="1" customWidth="1"/>
    <col min="13319" max="13319" width="17.7109375" style="58" bestFit="1" customWidth="1"/>
    <col min="13320" max="13320" width="36.28515625" style="58" customWidth="1"/>
    <col min="13321" max="13568" width="9.140625" style="58"/>
    <col min="13569" max="13569" width="29.140625" style="58" customWidth="1"/>
    <col min="13570" max="13570" width="53" style="58" bestFit="1" customWidth="1"/>
    <col min="13571" max="13571" width="47.5703125" style="58" customWidth="1"/>
    <col min="13572" max="13572" width="36" style="58" bestFit="1" customWidth="1"/>
    <col min="13573" max="13573" width="22.28515625" style="58" bestFit="1" customWidth="1"/>
    <col min="13574" max="13574" width="21.42578125" style="58" bestFit="1" customWidth="1"/>
    <col min="13575" max="13575" width="17.7109375" style="58" bestFit="1" customWidth="1"/>
    <col min="13576" max="13576" width="36.28515625" style="58" customWidth="1"/>
    <col min="13577" max="13824" width="9.140625" style="58"/>
    <col min="13825" max="13825" width="29.140625" style="58" customWidth="1"/>
    <col min="13826" max="13826" width="53" style="58" bestFit="1" customWidth="1"/>
    <col min="13827" max="13827" width="47.5703125" style="58" customWidth="1"/>
    <col min="13828" max="13828" width="36" style="58" bestFit="1" customWidth="1"/>
    <col min="13829" max="13829" width="22.28515625" style="58" bestFit="1" customWidth="1"/>
    <col min="13830" max="13830" width="21.42578125" style="58" bestFit="1" customWidth="1"/>
    <col min="13831" max="13831" width="17.7109375" style="58" bestFit="1" customWidth="1"/>
    <col min="13832" max="13832" width="36.28515625" style="58" customWidth="1"/>
    <col min="13833" max="14080" width="9.140625" style="58"/>
    <col min="14081" max="14081" width="29.140625" style="58" customWidth="1"/>
    <col min="14082" max="14082" width="53" style="58" bestFit="1" customWidth="1"/>
    <col min="14083" max="14083" width="47.5703125" style="58" customWidth="1"/>
    <col min="14084" max="14084" width="36" style="58" bestFit="1" customWidth="1"/>
    <col min="14085" max="14085" width="22.28515625" style="58" bestFit="1" customWidth="1"/>
    <col min="14086" max="14086" width="21.42578125" style="58" bestFit="1" customWidth="1"/>
    <col min="14087" max="14087" width="17.7109375" style="58" bestFit="1" customWidth="1"/>
    <col min="14088" max="14088" width="36.28515625" style="58" customWidth="1"/>
    <col min="14089" max="14336" width="9.140625" style="58"/>
    <col min="14337" max="14337" width="29.140625" style="58" customWidth="1"/>
    <col min="14338" max="14338" width="53" style="58" bestFit="1" customWidth="1"/>
    <col min="14339" max="14339" width="47.5703125" style="58" customWidth="1"/>
    <col min="14340" max="14340" width="36" style="58" bestFit="1" customWidth="1"/>
    <col min="14341" max="14341" width="22.28515625" style="58" bestFit="1" customWidth="1"/>
    <col min="14342" max="14342" width="21.42578125" style="58" bestFit="1" customWidth="1"/>
    <col min="14343" max="14343" width="17.7109375" style="58" bestFit="1" customWidth="1"/>
    <col min="14344" max="14344" width="36.28515625" style="58" customWidth="1"/>
    <col min="14345" max="14592" width="9.140625" style="58"/>
    <col min="14593" max="14593" width="29.140625" style="58" customWidth="1"/>
    <col min="14594" max="14594" width="53" style="58" bestFit="1" customWidth="1"/>
    <col min="14595" max="14595" width="47.5703125" style="58" customWidth="1"/>
    <col min="14596" max="14596" width="36" style="58" bestFit="1" customWidth="1"/>
    <col min="14597" max="14597" width="22.28515625" style="58" bestFit="1" customWidth="1"/>
    <col min="14598" max="14598" width="21.42578125" style="58" bestFit="1" customWidth="1"/>
    <col min="14599" max="14599" width="17.7109375" style="58" bestFit="1" customWidth="1"/>
    <col min="14600" max="14600" width="36.28515625" style="58" customWidth="1"/>
    <col min="14601" max="14848" width="9.140625" style="58"/>
    <col min="14849" max="14849" width="29.140625" style="58" customWidth="1"/>
    <col min="14850" max="14850" width="53" style="58" bestFit="1" customWidth="1"/>
    <col min="14851" max="14851" width="47.5703125" style="58" customWidth="1"/>
    <col min="14852" max="14852" width="36" style="58" bestFit="1" customWidth="1"/>
    <col min="14853" max="14853" width="22.28515625" style="58" bestFit="1" customWidth="1"/>
    <col min="14854" max="14854" width="21.42578125" style="58" bestFit="1" customWidth="1"/>
    <col min="14855" max="14855" width="17.7109375" style="58" bestFit="1" customWidth="1"/>
    <col min="14856" max="14856" width="36.28515625" style="58" customWidth="1"/>
    <col min="14857" max="15104" width="9.140625" style="58"/>
    <col min="15105" max="15105" width="29.140625" style="58" customWidth="1"/>
    <col min="15106" max="15106" width="53" style="58" bestFit="1" customWidth="1"/>
    <col min="15107" max="15107" width="47.5703125" style="58" customWidth="1"/>
    <col min="15108" max="15108" width="36" style="58" bestFit="1" customWidth="1"/>
    <col min="15109" max="15109" width="22.28515625" style="58" bestFit="1" customWidth="1"/>
    <col min="15110" max="15110" width="21.42578125" style="58" bestFit="1" customWidth="1"/>
    <col min="15111" max="15111" width="17.7109375" style="58" bestFit="1" customWidth="1"/>
    <col min="15112" max="15112" width="36.28515625" style="58" customWidth="1"/>
    <col min="15113" max="15360" width="9.140625" style="58"/>
    <col min="15361" max="15361" width="29.140625" style="58" customWidth="1"/>
    <col min="15362" max="15362" width="53" style="58" bestFit="1" customWidth="1"/>
    <col min="15363" max="15363" width="47.5703125" style="58" customWidth="1"/>
    <col min="15364" max="15364" width="36" style="58" bestFit="1" customWidth="1"/>
    <col min="15365" max="15365" width="22.28515625" style="58" bestFit="1" customWidth="1"/>
    <col min="15366" max="15366" width="21.42578125" style="58" bestFit="1" customWidth="1"/>
    <col min="15367" max="15367" width="17.7109375" style="58" bestFit="1" customWidth="1"/>
    <col min="15368" max="15368" width="36.28515625" style="58" customWidth="1"/>
    <col min="15369" max="15616" width="9.140625" style="58"/>
    <col min="15617" max="15617" width="29.140625" style="58" customWidth="1"/>
    <col min="15618" max="15618" width="53" style="58" bestFit="1" customWidth="1"/>
    <col min="15619" max="15619" width="47.5703125" style="58" customWidth="1"/>
    <col min="15620" max="15620" width="36" style="58" bestFit="1" customWidth="1"/>
    <col min="15621" max="15621" width="22.28515625" style="58" bestFit="1" customWidth="1"/>
    <col min="15622" max="15622" width="21.42578125" style="58" bestFit="1" customWidth="1"/>
    <col min="15623" max="15623" width="17.7109375" style="58" bestFit="1" customWidth="1"/>
    <col min="15624" max="15624" width="36.28515625" style="58" customWidth="1"/>
    <col min="15625" max="15872" width="9.140625" style="58"/>
    <col min="15873" max="15873" width="29.140625" style="58" customWidth="1"/>
    <col min="15874" max="15874" width="53" style="58" bestFit="1" customWidth="1"/>
    <col min="15875" max="15875" width="47.5703125" style="58" customWidth="1"/>
    <col min="15876" max="15876" width="36" style="58" bestFit="1" customWidth="1"/>
    <col min="15877" max="15877" width="22.28515625" style="58" bestFit="1" customWidth="1"/>
    <col min="15878" max="15878" width="21.42578125" style="58" bestFit="1" customWidth="1"/>
    <col min="15879" max="15879" width="17.7109375" style="58" bestFit="1" customWidth="1"/>
    <col min="15880" max="15880" width="36.28515625" style="58" customWidth="1"/>
    <col min="15881" max="16128" width="9.140625" style="58"/>
    <col min="16129" max="16129" width="29.140625" style="58" customWidth="1"/>
    <col min="16130" max="16130" width="53" style="58" bestFit="1" customWidth="1"/>
    <col min="16131" max="16131" width="47.5703125" style="58" customWidth="1"/>
    <col min="16132" max="16132" width="36" style="58" bestFit="1" customWidth="1"/>
    <col min="16133" max="16133" width="22.28515625" style="58" bestFit="1" customWidth="1"/>
    <col min="16134" max="16134" width="21.42578125" style="58" bestFit="1" customWidth="1"/>
    <col min="16135" max="16135" width="17.7109375" style="58" bestFit="1" customWidth="1"/>
    <col min="16136" max="16136" width="36.28515625" style="58" customWidth="1"/>
    <col min="16137" max="16384" width="9.140625" style="58"/>
  </cols>
  <sheetData>
    <row r="1" spans="1:8" ht="18">
      <c r="A1" s="57" t="s">
        <v>50</v>
      </c>
      <c r="C1" s="59" t="s">
        <v>51</v>
      </c>
    </row>
    <row r="2" spans="1:8" ht="15.75">
      <c r="A2" s="59"/>
      <c r="B2" s="59"/>
    </row>
    <row r="3" spans="1:8" s="61" customFormat="1">
      <c r="A3" s="98" t="s">
        <v>52</v>
      </c>
      <c r="B3" s="99" t="s">
        <v>1</v>
      </c>
      <c r="C3" s="99" t="s">
        <v>53</v>
      </c>
      <c r="D3" s="99" t="s">
        <v>54</v>
      </c>
      <c r="E3" s="99" t="s">
        <v>55</v>
      </c>
      <c r="F3" s="99" t="s">
        <v>56</v>
      </c>
      <c r="G3" s="99" t="s">
        <v>57</v>
      </c>
      <c r="H3" s="100" t="s">
        <v>58</v>
      </c>
    </row>
    <row r="4" spans="1:8" s="63" customFormat="1">
      <c r="A4" s="70" t="s">
        <v>59</v>
      </c>
      <c r="B4" s="62" t="s">
        <v>60</v>
      </c>
      <c r="C4" s="62" t="s">
        <v>61</v>
      </c>
      <c r="D4" s="62" t="s">
        <v>62</v>
      </c>
      <c r="E4" s="71">
        <v>2017</v>
      </c>
      <c r="F4" s="71">
        <v>2017</v>
      </c>
      <c r="G4" s="71">
        <v>2018</v>
      </c>
      <c r="H4" s="72"/>
    </row>
    <row r="5" spans="1:8" s="63" customFormat="1">
      <c r="A5" s="70" t="s">
        <v>59</v>
      </c>
      <c r="B5" s="62" t="s">
        <v>60</v>
      </c>
      <c r="C5" s="62" t="s">
        <v>63</v>
      </c>
      <c r="D5" s="62" t="s">
        <v>64</v>
      </c>
      <c r="E5" s="71">
        <v>2018</v>
      </c>
      <c r="F5" s="71"/>
      <c r="G5" s="71"/>
      <c r="H5" s="72"/>
    </row>
    <row r="6" spans="1:8" s="63" customFormat="1">
      <c r="A6" s="70" t="s">
        <v>59</v>
      </c>
      <c r="B6" s="62" t="s">
        <v>60</v>
      </c>
      <c r="C6" s="62" t="s">
        <v>63</v>
      </c>
      <c r="D6" s="62" t="s">
        <v>64</v>
      </c>
      <c r="E6" s="71">
        <v>2019</v>
      </c>
      <c r="F6" s="71"/>
      <c r="G6" s="71"/>
      <c r="H6" s="72"/>
    </row>
    <row r="7" spans="1:8">
      <c r="A7" s="73" t="s">
        <v>59</v>
      </c>
      <c r="B7" s="62" t="s">
        <v>65</v>
      </c>
      <c r="C7" s="62" t="s">
        <v>66</v>
      </c>
      <c r="D7" s="62" t="s">
        <v>64</v>
      </c>
      <c r="E7" s="71">
        <v>2022</v>
      </c>
      <c r="F7" s="71"/>
      <c r="G7" s="71"/>
      <c r="H7" s="72" t="s">
        <v>67</v>
      </c>
    </row>
    <row r="8" spans="1:8" s="63" customFormat="1">
      <c r="A8" s="74" t="s">
        <v>59</v>
      </c>
      <c r="B8" s="75" t="s">
        <v>68</v>
      </c>
      <c r="C8" s="76" t="s">
        <v>69</v>
      </c>
      <c r="D8" s="76" t="s">
        <v>64</v>
      </c>
      <c r="E8" s="77">
        <v>2021</v>
      </c>
      <c r="F8" s="77"/>
      <c r="G8" s="77"/>
      <c r="H8" s="78" t="s">
        <v>67</v>
      </c>
    </row>
    <row r="9" spans="1:8" ht="25.5">
      <c r="A9" s="70" t="s">
        <v>70</v>
      </c>
      <c r="B9" s="79" t="s">
        <v>71</v>
      </c>
      <c r="C9" s="62" t="s">
        <v>72</v>
      </c>
      <c r="D9" s="62" t="s">
        <v>73</v>
      </c>
      <c r="E9" s="71">
        <v>2018</v>
      </c>
      <c r="F9" s="71"/>
      <c r="G9" s="71"/>
      <c r="H9" s="72"/>
    </row>
    <row r="10" spans="1:8" s="63" customFormat="1" ht="38.25">
      <c r="A10" s="80" t="s">
        <v>70</v>
      </c>
      <c r="B10" s="76" t="s">
        <v>74</v>
      </c>
      <c r="C10" s="76" t="s">
        <v>75</v>
      </c>
      <c r="D10" s="76" t="s">
        <v>62</v>
      </c>
      <c r="E10" s="77">
        <v>2018</v>
      </c>
      <c r="F10" s="77"/>
      <c r="G10" s="77"/>
      <c r="H10" s="78" t="s">
        <v>76</v>
      </c>
    </row>
    <row r="11" spans="1:8" s="63" customFormat="1">
      <c r="A11" s="70" t="s">
        <v>70</v>
      </c>
      <c r="B11" s="62" t="s">
        <v>77</v>
      </c>
      <c r="C11" s="62" t="s">
        <v>78</v>
      </c>
      <c r="D11" s="62" t="s">
        <v>73</v>
      </c>
      <c r="E11" s="71">
        <v>2017</v>
      </c>
      <c r="F11" s="71">
        <v>2018</v>
      </c>
      <c r="G11" s="71"/>
      <c r="H11" s="72"/>
    </row>
    <row r="12" spans="1:8" s="65" customFormat="1">
      <c r="A12" s="70" t="s">
        <v>70</v>
      </c>
      <c r="B12" s="62" t="s">
        <v>79</v>
      </c>
      <c r="C12" s="62" t="s">
        <v>78</v>
      </c>
      <c r="D12" s="62" t="s">
        <v>73</v>
      </c>
      <c r="E12" s="71">
        <v>2017</v>
      </c>
      <c r="F12" s="71">
        <v>2018</v>
      </c>
      <c r="G12" s="71"/>
      <c r="H12" s="72"/>
    </row>
    <row r="13" spans="1:8" s="65" customFormat="1">
      <c r="A13" s="70" t="s">
        <v>70</v>
      </c>
      <c r="B13" s="62" t="s">
        <v>80</v>
      </c>
      <c r="C13" s="62" t="s">
        <v>78</v>
      </c>
      <c r="D13" s="62" t="s">
        <v>73</v>
      </c>
      <c r="E13" s="71">
        <v>2017</v>
      </c>
      <c r="F13" s="71">
        <v>2018</v>
      </c>
      <c r="G13" s="71"/>
      <c r="H13" s="72"/>
    </row>
    <row r="14" spans="1:8">
      <c r="A14" s="70" t="s">
        <v>70</v>
      </c>
      <c r="B14" s="62" t="s">
        <v>81</v>
      </c>
      <c r="C14" s="62" t="s">
        <v>82</v>
      </c>
      <c r="D14" s="62" t="s">
        <v>64</v>
      </c>
      <c r="E14" s="71">
        <v>2017</v>
      </c>
      <c r="F14" s="71">
        <v>2017</v>
      </c>
      <c r="G14" s="71">
        <v>2018</v>
      </c>
      <c r="H14" s="72"/>
    </row>
    <row r="15" spans="1:8" s="63" customFormat="1">
      <c r="A15" s="70" t="s">
        <v>70</v>
      </c>
      <c r="B15" s="64" t="s">
        <v>83</v>
      </c>
      <c r="C15" s="62" t="s">
        <v>75</v>
      </c>
      <c r="D15" s="64" t="s">
        <v>64</v>
      </c>
      <c r="E15" s="81">
        <v>2018</v>
      </c>
      <c r="F15" s="71">
        <v>2018</v>
      </c>
      <c r="G15" s="81"/>
      <c r="H15" s="72"/>
    </row>
    <row r="16" spans="1:8" s="63" customFormat="1">
      <c r="A16" s="70" t="s">
        <v>70</v>
      </c>
      <c r="B16" s="64" t="s">
        <v>84</v>
      </c>
      <c r="C16" s="62" t="s">
        <v>75</v>
      </c>
      <c r="D16" s="64" t="s">
        <v>64</v>
      </c>
      <c r="E16" s="81">
        <v>2018</v>
      </c>
      <c r="F16" s="81"/>
      <c r="G16" s="81"/>
      <c r="H16" s="72"/>
    </row>
    <row r="17" spans="1:8" s="66" customFormat="1">
      <c r="A17" s="70" t="s">
        <v>70</v>
      </c>
      <c r="B17" s="62" t="s">
        <v>85</v>
      </c>
      <c r="C17" s="62" t="s">
        <v>75</v>
      </c>
      <c r="D17" s="62" t="s">
        <v>64</v>
      </c>
      <c r="E17" s="71">
        <v>2018</v>
      </c>
      <c r="F17" s="71"/>
      <c r="G17" s="71"/>
      <c r="H17" s="72"/>
    </row>
    <row r="18" spans="1:8" s="63" customFormat="1">
      <c r="A18" s="70" t="s">
        <v>70</v>
      </c>
      <c r="B18" s="62" t="s">
        <v>86</v>
      </c>
      <c r="C18" s="62" t="s">
        <v>78</v>
      </c>
      <c r="D18" s="62" t="s">
        <v>73</v>
      </c>
      <c r="E18" s="71">
        <v>2018</v>
      </c>
      <c r="F18" s="71">
        <v>2018</v>
      </c>
      <c r="G18" s="71"/>
      <c r="H18" s="72"/>
    </row>
    <row r="19" spans="1:8" s="63" customFormat="1">
      <c r="A19" s="70" t="s">
        <v>70</v>
      </c>
      <c r="B19" s="62" t="s">
        <v>87</v>
      </c>
      <c r="C19" s="62" t="s">
        <v>75</v>
      </c>
      <c r="D19" s="62" t="s">
        <v>64</v>
      </c>
      <c r="E19" s="71">
        <v>2018</v>
      </c>
      <c r="F19" s="71">
        <v>2018</v>
      </c>
      <c r="G19" s="71"/>
      <c r="H19" s="72"/>
    </row>
    <row r="20" spans="1:8" s="63" customFormat="1">
      <c r="A20" s="82" t="s">
        <v>70</v>
      </c>
      <c r="B20" s="67" t="s">
        <v>88</v>
      </c>
      <c r="C20" s="67" t="s">
        <v>89</v>
      </c>
      <c r="D20" s="67" t="s">
        <v>90</v>
      </c>
      <c r="E20" s="83">
        <v>2018</v>
      </c>
      <c r="F20" s="83">
        <v>2018</v>
      </c>
      <c r="G20" s="83"/>
      <c r="H20" s="84"/>
    </row>
    <row r="21" spans="1:8" s="63" customFormat="1">
      <c r="A21" s="70" t="s">
        <v>70</v>
      </c>
      <c r="B21" s="62" t="s">
        <v>91</v>
      </c>
      <c r="C21" s="62" t="s">
        <v>78</v>
      </c>
      <c r="D21" s="62" t="s">
        <v>73</v>
      </c>
      <c r="E21" s="71">
        <v>2018</v>
      </c>
      <c r="F21" s="71">
        <v>2018</v>
      </c>
      <c r="G21" s="71"/>
      <c r="H21" s="72"/>
    </row>
    <row r="22" spans="1:8" s="63" customFormat="1">
      <c r="A22" s="70" t="s">
        <v>70</v>
      </c>
      <c r="B22" s="62" t="s">
        <v>92</v>
      </c>
      <c r="C22" s="62" t="s">
        <v>78</v>
      </c>
      <c r="D22" s="62" t="s">
        <v>73</v>
      </c>
      <c r="E22" s="71">
        <v>2019</v>
      </c>
      <c r="F22" s="71"/>
      <c r="G22" s="71"/>
      <c r="H22" s="72"/>
    </row>
    <row r="23" spans="1:8">
      <c r="A23" s="85" t="s">
        <v>70</v>
      </c>
      <c r="B23" s="69" t="s">
        <v>93</v>
      </c>
      <c r="C23" s="69" t="s">
        <v>94</v>
      </c>
      <c r="D23" s="69" t="s">
        <v>90</v>
      </c>
      <c r="E23" s="86">
        <v>2019</v>
      </c>
      <c r="F23" s="86"/>
      <c r="G23" s="86"/>
      <c r="H23" s="84"/>
    </row>
    <row r="24" spans="1:8">
      <c r="A24" s="87" t="s">
        <v>70</v>
      </c>
      <c r="B24" s="88" t="s">
        <v>95</v>
      </c>
      <c r="C24" s="89" t="s">
        <v>75</v>
      </c>
      <c r="D24" s="89" t="s">
        <v>64</v>
      </c>
      <c r="E24" s="90">
        <v>2019</v>
      </c>
      <c r="F24" s="90"/>
      <c r="G24" s="90"/>
      <c r="H24" s="91"/>
    </row>
    <row r="25" spans="1:8" ht="12.75" customHeight="1">
      <c r="A25" s="87" t="s">
        <v>70</v>
      </c>
      <c r="B25" s="89" t="s">
        <v>96</v>
      </c>
      <c r="C25" s="89" t="s">
        <v>75</v>
      </c>
      <c r="D25" s="89" t="s">
        <v>64</v>
      </c>
      <c r="E25" s="90">
        <v>2020</v>
      </c>
      <c r="F25" s="90"/>
      <c r="G25" s="90"/>
      <c r="H25" s="91"/>
    </row>
    <row r="26" spans="1:8">
      <c r="A26" s="87" t="s">
        <v>70</v>
      </c>
      <c r="B26" s="92" t="s">
        <v>97</v>
      </c>
      <c r="C26" s="89" t="s">
        <v>75</v>
      </c>
      <c r="D26" s="89" t="s">
        <v>64</v>
      </c>
      <c r="E26" s="90">
        <v>2020</v>
      </c>
      <c r="F26" s="90"/>
      <c r="G26" s="90"/>
      <c r="H26" s="91"/>
    </row>
    <row r="27" spans="1:8">
      <c r="A27" s="87" t="s">
        <v>70</v>
      </c>
      <c r="B27" s="89" t="s">
        <v>98</v>
      </c>
      <c r="C27" s="89" t="s">
        <v>75</v>
      </c>
      <c r="D27" s="89" t="s">
        <v>64</v>
      </c>
      <c r="E27" s="90">
        <v>2021</v>
      </c>
      <c r="F27" s="90"/>
      <c r="G27" s="90"/>
      <c r="H27" s="91"/>
    </row>
    <row r="28" spans="1:8">
      <c r="A28" s="87" t="s">
        <v>70</v>
      </c>
      <c r="B28" s="89" t="s">
        <v>99</v>
      </c>
      <c r="C28" s="89" t="s">
        <v>75</v>
      </c>
      <c r="D28" s="89" t="s">
        <v>64</v>
      </c>
      <c r="E28" s="90">
        <v>2021</v>
      </c>
      <c r="F28" s="90"/>
      <c r="G28" s="90"/>
      <c r="H28" s="91"/>
    </row>
    <row r="29" spans="1:8" ht="12.75" customHeight="1">
      <c r="A29" s="73" t="s">
        <v>100</v>
      </c>
      <c r="B29" s="64" t="s">
        <v>101</v>
      </c>
      <c r="C29" s="64" t="s">
        <v>102</v>
      </c>
      <c r="D29" s="64" t="s">
        <v>62</v>
      </c>
      <c r="E29" s="81">
        <v>2014</v>
      </c>
      <c r="F29" s="81">
        <v>2015</v>
      </c>
      <c r="G29" s="81">
        <v>2017</v>
      </c>
      <c r="H29" s="93"/>
    </row>
    <row r="30" spans="1:8" ht="12.75" customHeight="1">
      <c r="A30" s="73" t="s">
        <v>100</v>
      </c>
      <c r="B30" s="64" t="s">
        <v>103</v>
      </c>
      <c r="C30" s="64" t="s">
        <v>104</v>
      </c>
      <c r="D30" s="64" t="s">
        <v>105</v>
      </c>
      <c r="E30" s="81">
        <v>2016</v>
      </c>
      <c r="F30" s="81"/>
      <c r="G30" s="81">
        <v>2018</v>
      </c>
      <c r="H30" s="72"/>
    </row>
    <row r="31" spans="1:8" ht="12.75" customHeight="1">
      <c r="A31" s="73" t="s">
        <v>100</v>
      </c>
      <c r="B31" s="64" t="s">
        <v>106</v>
      </c>
      <c r="C31" s="62" t="s">
        <v>107</v>
      </c>
      <c r="D31" s="64" t="s">
        <v>62</v>
      </c>
      <c r="E31" s="81">
        <v>2016</v>
      </c>
      <c r="F31" s="81">
        <v>2016</v>
      </c>
      <c r="G31" s="81"/>
      <c r="H31" s="72"/>
    </row>
    <row r="32" spans="1:8" ht="12.75" customHeight="1">
      <c r="A32" s="73" t="s">
        <v>100</v>
      </c>
      <c r="B32" s="64" t="s">
        <v>108</v>
      </c>
      <c r="C32" s="64" t="s">
        <v>109</v>
      </c>
      <c r="D32" s="64" t="s">
        <v>110</v>
      </c>
      <c r="E32" s="81">
        <v>2017</v>
      </c>
      <c r="F32" s="81">
        <v>2017</v>
      </c>
      <c r="G32" s="81"/>
      <c r="H32" s="72" t="s">
        <v>111</v>
      </c>
    </row>
    <row r="33" spans="1:8" ht="12.75" customHeight="1">
      <c r="A33" s="73" t="s">
        <v>100</v>
      </c>
      <c r="B33" s="64" t="s">
        <v>112</v>
      </c>
      <c r="C33" s="64" t="s">
        <v>113</v>
      </c>
      <c r="D33" s="64" t="s">
        <v>105</v>
      </c>
      <c r="E33" s="81">
        <v>2017</v>
      </c>
      <c r="F33" s="81"/>
      <c r="G33" s="81"/>
      <c r="H33" s="72"/>
    </row>
    <row r="34" spans="1:8" ht="12.75" customHeight="1">
      <c r="A34" s="73" t="s">
        <v>100</v>
      </c>
      <c r="B34" s="64" t="s">
        <v>114</v>
      </c>
      <c r="C34" s="64" t="s">
        <v>115</v>
      </c>
      <c r="D34" s="64" t="s">
        <v>105</v>
      </c>
      <c r="E34" s="81">
        <v>2017</v>
      </c>
      <c r="F34" s="81"/>
      <c r="G34" s="81"/>
      <c r="H34" s="72"/>
    </row>
    <row r="35" spans="1:8" ht="12.75" customHeight="1">
      <c r="A35" s="73" t="s">
        <v>100</v>
      </c>
      <c r="B35" s="64" t="s">
        <v>116</v>
      </c>
      <c r="C35" s="64" t="s">
        <v>117</v>
      </c>
      <c r="D35" s="64" t="s">
        <v>62</v>
      </c>
      <c r="E35" s="81">
        <v>2017</v>
      </c>
      <c r="F35" s="81"/>
      <c r="G35" s="81"/>
      <c r="H35" s="72"/>
    </row>
    <row r="36" spans="1:8" ht="12.75" customHeight="1">
      <c r="A36" s="73" t="s">
        <v>100</v>
      </c>
      <c r="B36" s="64" t="s">
        <v>118</v>
      </c>
      <c r="C36" s="64" t="s">
        <v>119</v>
      </c>
      <c r="D36" s="64" t="s">
        <v>62</v>
      </c>
      <c r="E36" s="81">
        <v>2017</v>
      </c>
      <c r="F36" s="81"/>
      <c r="G36" s="81"/>
      <c r="H36" s="72"/>
    </row>
    <row r="37" spans="1:8" s="68" customFormat="1" ht="12.75" customHeight="1">
      <c r="A37" s="73" t="s">
        <v>100</v>
      </c>
      <c r="B37" s="64" t="s">
        <v>120</v>
      </c>
      <c r="C37" s="64" t="s">
        <v>121</v>
      </c>
      <c r="D37" s="64" t="s">
        <v>62</v>
      </c>
      <c r="E37" s="81">
        <v>2018</v>
      </c>
      <c r="F37" s="81"/>
      <c r="G37" s="81"/>
      <c r="H37" s="72" t="s">
        <v>122</v>
      </c>
    </row>
    <row r="38" spans="1:8" s="68" customFormat="1" ht="12.75" customHeight="1">
      <c r="A38" s="73" t="s">
        <v>100</v>
      </c>
      <c r="B38" s="64" t="s">
        <v>123</v>
      </c>
      <c r="C38" s="64" t="s">
        <v>124</v>
      </c>
      <c r="D38" s="64" t="s">
        <v>62</v>
      </c>
      <c r="E38" s="81">
        <v>2018</v>
      </c>
      <c r="F38" s="81"/>
      <c r="G38" s="81"/>
      <c r="H38" s="72" t="s">
        <v>122</v>
      </c>
    </row>
    <row r="39" spans="1:8" s="68" customFormat="1" ht="12.75" customHeight="1">
      <c r="A39" s="73" t="s">
        <v>100</v>
      </c>
      <c r="B39" s="64" t="s">
        <v>125</v>
      </c>
      <c r="C39" s="62" t="s">
        <v>126</v>
      </c>
      <c r="D39" s="64" t="s">
        <v>105</v>
      </c>
      <c r="E39" s="81">
        <v>2018</v>
      </c>
      <c r="F39" s="81"/>
      <c r="G39" s="81"/>
      <c r="H39" s="72" t="s">
        <v>127</v>
      </c>
    </row>
    <row r="40" spans="1:8" s="68" customFormat="1" ht="12.75" customHeight="1">
      <c r="A40" s="73" t="s">
        <v>100</v>
      </c>
      <c r="B40" s="64" t="s">
        <v>128</v>
      </c>
      <c r="C40" s="62" t="s">
        <v>129</v>
      </c>
      <c r="D40" s="64" t="s">
        <v>62</v>
      </c>
      <c r="E40" s="81">
        <v>2018</v>
      </c>
      <c r="F40" s="81"/>
      <c r="G40" s="81"/>
      <c r="H40" s="72"/>
    </row>
    <row r="41" spans="1:8" s="68" customFormat="1" ht="12.75" customHeight="1">
      <c r="A41" s="73" t="s">
        <v>100</v>
      </c>
      <c r="B41" s="64" t="s">
        <v>130</v>
      </c>
      <c r="C41" s="62" t="s">
        <v>131</v>
      </c>
      <c r="D41" s="64" t="s">
        <v>62</v>
      </c>
      <c r="E41" s="81">
        <v>2018</v>
      </c>
      <c r="F41" s="81"/>
      <c r="G41" s="81"/>
      <c r="H41" s="72"/>
    </row>
    <row r="42" spans="1:8" ht="12.75" customHeight="1">
      <c r="A42" s="73" t="s">
        <v>100</v>
      </c>
      <c r="B42" s="64" t="s">
        <v>108</v>
      </c>
      <c r="C42" s="64" t="s">
        <v>109</v>
      </c>
      <c r="D42" s="64" t="s">
        <v>110</v>
      </c>
      <c r="E42" s="81">
        <v>2018</v>
      </c>
      <c r="F42" s="81"/>
      <c r="G42" s="81"/>
      <c r="H42" s="72" t="s">
        <v>111</v>
      </c>
    </row>
    <row r="43" spans="1:8" ht="12.75" customHeight="1">
      <c r="A43" s="85" t="s">
        <v>100</v>
      </c>
      <c r="B43" s="69" t="s">
        <v>132</v>
      </c>
      <c r="C43" s="69" t="s">
        <v>133</v>
      </c>
      <c r="D43" s="69" t="s">
        <v>105</v>
      </c>
      <c r="E43" s="86">
        <v>2018</v>
      </c>
      <c r="F43" s="81"/>
      <c r="G43" s="81"/>
      <c r="H43" s="72"/>
    </row>
    <row r="44" spans="1:8" ht="12.75" customHeight="1">
      <c r="A44" s="73" t="s">
        <v>100</v>
      </c>
      <c r="B44" s="64" t="s">
        <v>108</v>
      </c>
      <c r="C44" s="64" t="s">
        <v>109</v>
      </c>
      <c r="D44" s="64" t="s">
        <v>110</v>
      </c>
      <c r="E44" s="81">
        <v>2019</v>
      </c>
      <c r="F44" s="81"/>
      <c r="G44" s="81"/>
      <c r="H44" s="72" t="s">
        <v>111</v>
      </c>
    </row>
    <row r="45" spans="1:8">
      <c r="A45" s="73" t="s">
        <v>134</v>
      </c>
      <c r="B45" s="62" t="s">
        <v>135</v>
      </c>
      <c r="C45" s="62" t="s">
        <v>136</v>
      </c>
      <c r="D45" s="62" t="s">
        <v>137</v>
      </c>
      <c r="E45" s="71">
        <v>2013</v>
      </c>
      <c r="F45" s="71">
        <v>2013</v>
      </c>
      <c r="G45" s="71"/>
      <c r="H45" s="93"/>
    </row>
    <row r="46" spans="1:8">
      <c r="A46" s="73" t="s">
        <v>134</v>
      </c>
      <c r="B46" s="64" t="s">
        <v>138</v>
      </c>
      <c r="C46" s="62" t="s">
        <v>139</v>
      </c>
      <c r="D46" s="64" t="s">
        <v>73</v>
      </c>
      <c r="E46" s="81">
        <v>2016</v>
      </c>
      <c r="F46" s="81">
        <v>2016</v>
      </c>
      <c r="G46" s="81"/>
      <c r="H46" s="72" t="s">
        <v>140</v>
      </c>
    </row>
    <row r="47" spans="1:8">
      <c r="A47" s="73" t="s">
        <v>134</v>
      </c>
      <c r="B47" s="62" t="s">
        <v>141</v>
      </c>
      <c r="C47" s="64" t="s">
        <v>142</v>
      </c>
      <c r="D47" s="64" t="s">
        <v>73</v>
      </c>
      <c r="E47" s="81">
        <v>2016</v>
      </c>
      <c r="F47" s="81">
        <v>2016</v>
      </c>
      <c r="G47" s="81"/>
      <c r="H47" s="72" t="s">
        <v>143</v>
      </c>
    </row>
    <row r="48" spans="1:8">
      <c r="A48" s="73" t="s">
        <v>134</v>
      </c>
      <c r="B48" s="64" t="s">
        <v>138</v>
      </c>
      <c r="C48" s="62" t="s">
        <v>139</v>
      </c>
      <c r="D48" s="64" t="s">
        <v>73</v>
      </c>
      <c r="E48" s="81">
        <v>2017</v>
      </c>
      <c r="F48" s="81"/>
      <c r="G48" s="81"/>
      <c r="H48" s="72" t="s">
        <v>140</v>
      </c>
    </row>
    <row r="49" spans="1:8">
      <c r="A49" s="73" t="s">
        <v>134</v>
      </c>
      <c r="B49" s="62" t="s">
        <v>141</v>
      </c>
      <c r="C49" s="64" t="s">
        <v>142</v>
      </c>
      <c r="D49" s="64" t="s">
        <v>73</v>
      </c>
      <c r="E49" s="81">
        <v>2017</v>
      </c>
      <c r="F49" s="64"/>
      <c r="G49" s="81"/>
      <c r="H49" s="72" t="s">
        <v>143</v>
      </c>
    </row>
    <row r="50" spans="1:8">
      <c r="A50" s="73" t="s">
        <v>134</v>
      </c>
      <c r="B50" s="62" t="s">
        <v>144</v>
      </c>
      <c r="C50" s="62" t="s">
        <v>136</v>
      </c>
      <c r="D50" s="62" t="s">
        <v>137</v>
      </c>
      <c r="E50" s="71">
        <v>2017</v>
      </c>
      <c r="F50" s="71">
        <v>2017</v>
      </c>
      <c r="G50" s="71">
        <v>2017</v>
      </c>
      <c r="H50" s="72"/>
    </row>
    <row r="51" spans="1:8">
      <c r="A51" s="73" t="s">
        <v>134</v>
      </c>
      <c r="B51" s="64" t="s">
        <v>138</v>
      </c>
      <c r="C51" s="62" t="s">
        <v>139</v>
      </c>
      <c r="D51" s="64" t="s">
        <v>73</v>
      </c>
      <c r="E51" s="81">
        <v>2018</v>
      </c>
      <c r="F51" s="81"/>
      <c r="G51" s="81"/>
      <c r="H51" s="72" t="s">
        <v>140</v>
      </c>
    </row>
    <row r="52" spans="1:8">
      <c r="A52" s="73" t="s">
        <v>134</v>
      </c>
      <c r="B52" s="62" t="s">
        <v>141</v>
      </c>
      <c r="C52" s="64" t="s">
        <v>142</v>
      </c>
      <c r="D52" s="64" t="s">
        <v>73</v>
      </c>
      <c r="E52" s="81">
        <v>2018</v>
      </c>
      <c r="F52" s="64"/>
      <c r="G52" s="81"/>
      <c r="H52" s="72" t="s">
        <v>143</v>
      </c>
    </row>
    <row r="53" spans="1:8">
      <c r="A53" s="73" t="s">
        <v>134</v>
      </c>
      <c r="B53" s="62" t="s">
        <v>145</v>
      </c>
      <c r="C53" s="62" t="s">
        <v>136</v>
      </c>
      <c r="D53" s="62" t="s">
        <v>137</v>
      </c>
      <c r="E53" s="71">
        <v>2018</v>
      </c>
      <c r="F53" s="71"/>
      <c r="G53" s="71"/>
      <c r="H53" s="72"/>
    </row>
    <row r="54" spans="1:8">
      <c r="A54" s="73" t="s">
        <v>134</v>
      </c>
      <c r="B54" s="64" t="s">
        <v>138</v>
      </c>
      <c r="C54" s="62" t="s">
        <v>139</v>
      </c>
      <c r="D54" s="64" t="s">
        <v>73</v>
      </c>
      <c r="E54" s="81">
        <v>2019</v>
      </c>
      <c r="F54" s="81"/>
      <c r="G54" s="81"/>
      <c r="H54" s="72" t="s">
        <v>140</v>
      </c>
    </row>
    <row r="55" spans="1:8">
      <c r="A55" s="73" t="s">
        <v>134</v>
      </c>
      <c r="B55" s="62" t="s">
        <v>141</v>
      </c>
      <c r="C55" s="64" t="s">
        <v>142</v>
      </c>
      <c r="D55" s="64" t="s">
        <v>73</v>
      </c>
      <c r="E55" s="81">
        <v>2019</v>
      </c>
      <c r="F55" s="64"/>
      <c r="G55" s="81"/>
      <c r="H55" s="72" t="s">
        <v>143</v>
      </c>
    </row>
    <row r="56" spans="1:8">
      <c r="A56" s="94" t="s">
        <v>146</v>
      </c>
      <c r="B56" s="95" t="s">
        <v>147</v>
      </c>
      <c r="C56" s="95" t="s">
        <v>148</v>
      </c>
      <c r="D56" s="95" t="s">
        <v>149</v>
      </c>
      <c r="E56" s="96">
        <v>2019</v>
      </c>
      <c r="F56" s="96"/>
      <c r="G56" s="96"/>
      <c r="H56" s="97"/>
    </row>
  </sheetData>
  <dataValidations count="2">
    <dataValidation type="list" allowBlank="1" showInputMessage="1" showErrorMessage="1" sqref="A65542:A66510 IW65542:IW66510 SS65542:SS66510 ACO65542:ACO66510 AMK65542:AMK66510 AWG65542:AWG66510 BGC65542:BGC66510 BPY65542:BPY66510 BZU65542:BZU66510 CJQ65542:CJQ66510 CTM65542:CTM66510 DDI65542:DDI66510 DNE65542:DNE66510 DXA65542:DXA66510 EGW65542:EGW66510 EQS65542:EQS66510 FAO65542:FAO66510 FKK65542:FKK66510 FUG65542:FUG66510 GEC65542:GEC66510 GNY65542:GNY66510 GXU65542:GXU66510 HHQ65542:HHQ66510 HRM65542:HRM66510 IBI65542:IBI66510 ILE65542:ILE66510 IVA65542:IVA66510 JEW65542:JEW66510 JOS65542:JOS66510 JYO65542:JYO66510 KIK65542:KIK66510 KSG65542:KSG66510 LCC65542:LCC66510 LLY65542:LLY66510 LVU65542:LVU66510 MFQ65542:MFQ66510 MPM65542:MPM66510 MZI65542:MZI66510 NJE65542:NJE66510 NTA65542:NTA66510 OCW65542:OCW66510 OMS65542:OMS66510 OWO65542:OWO66510 PGK65542:PGK66510 PQG65542:PQG66510 QAC65542:QAC66510 QJY65542:QJY66510 QTU65542:QTU66510 RDQ65542:RDQ66510 RNM65542:RNM66510 RXI65542:RXI66510 SHE65542:SHE66510 SRA65542:SRA66510 TAW65542:TAW66510 TKS65542:TKS66510 TUO65542:TUO66510 UEK65542:UEK66510 UOG65542:UOG66510 UYC65542:UYC66510 VHY65542:VHY66510 VRU65542:VRU66510 WBQ65542:WBQ66510 WLM65542:WLM66510 WVI65542:WVI66510 A131078:A132046 IW131078:IW132046 SS131078:SS132046 ACO131078:ACO132046 AMK131078:AMK132046 AWG131078:AWG132046 BGC131078:BGC132046 BPY131078:BPY132046 BZU131078:BZU132046 CJQ131078:CJQ132046 CTM131078:CTM132046 DDI131078:DDI132046 DNE131078:DNE132046 DXA131078:DXA132046 EGW131078:EGW132046 EQS131078:EQS132046 FAO131078:FAO132046 FKK131078:FKK132046 FUG131078:FUG132046 GEC131078:GEC132046 GNY131078:GNY132046 GXU131078:GXU132046 HHQ131078:HHQ132046 HRM131078:HRM132046 IBI131078:IBI132046 ILE131078:ILE132046 IVA131078:IVA132046 JEW131078:JEW132046 JOS131078:JOS132046 JYO131078:JYO132046 KIK131078:KIK132046 KSG131078:KSG132046 LCC131078:LCC132046 LLY131078:LLY132046 LVU131078:LVU132046 MFQ131078:MFQ132046 MPM131078:MPM132046 MZI131078:MZI132046 NJE131078:NJE132046 NTA131078:NTA132046 OCW131078:OCW132046 OMS131078:OMS132046 OWO131078:OWO132046 PGK131078:PGK132046 PQG131078:PQG132046 QAC131078:QAC132046 QJY131078:QJY132046 QTU131078:QTU132046 RDQ131078:RDQ132046 RNM131078:RNM132046 RXI131078:RXI132046 SHE131078:SHE132046 SRA131078:SRA132046 TAW131078:TAW132046 TKS131078:TKS132046 TUO131078:TUO132046 UEK131078:UEK132046 UOG131078:UOG132046 UYC131078:UYC132046 VHY131078:VHY132046 VRU131078:VRU132046 WBQ131078:WBQ132046 WLM131078:WLM132046 WVI131078:WVI132046 A196614:A197582 IW196614:IW197582 SS196614:SS197582 ACO196614:ACO197582 AMK196614:AMK197582 AWG196614:AWG197582 BGC196614:BGC197582 BPY196614:BPY197582 BZU196614:BZU197582 CJQ196614:CJQ197582 CTM196614:CTM197582 DDI196614:DDI197582 DNE196614:DNE197582 DXA196614:DXA197582 EGW196614:EGW197582 EQS196614:EQS197582 FAO196614:FAO197582 FKK196614:FKK197582 FUG196614:FUG197582 GEC196614:GEC197582 GNY196614:GNY197582 GXU196614:GXU197582 HHQ196614:HHQ197582 HRM196614:HRM197582 IBI196614:IBI197582 ILE196614:ILE197582 IVA196614:IVA197582 JEW196614:JEW197582 JOS196614:JOS197582 JYO196614:JYO197582 KIK196614:KIK197582 KSG196614:KSG197582 LCC196614:LCC197582 LLY196614:LLY197582 LVU196614:LVU197582 MFQ196614:MFQ197582 MPM196614:MPM197582 MZI196614:MZI197582 NJE196614:NJE197582 NTA196614:NTA197582 OCW196614:OCW197582 OMS196614:OMS197582 OWO196614:OWO197582 PGK196614:PGK197582 PQG196614:PQG197582 QAC196614:QAC197582 QJY196614:QJY197582 QTU196614:QTU197582 RDQ196614:RDQ197582 RNM196614:RNM197582 RXI196614:RXI197582 SHE196614:SHE197582 SRA196614:SRA197582 TAW196614:TAW197582 TKS196614:TKS197582 TUO196614:TUO197582 UEK196614:UEK197582 UOG196614:UOG197582 UYC196614:UYC197582 VHY196614:VHY197582 VRU196614:VRU197582 WBQ196614:WBQ197582 WLM196614:WLM197582 WVI196614:WVI197582 A262150:A263118 IW262150:IW263118 SS262150:SS263118 ACO262150:ACO263118 AMK262150:AMK263118 AWG262150:AWG263118 BGC262150:BGC263118 BPY262150:BPY263118 BZU262150:BZU263118 CJQ262150:CJQ263118 CTM262150:CTM263118 DDI262150:DDI263118 DNE262150:DNE263118 DXA262150:DXA263118 EGW262150:EGW263118 EQS262150:EQS263118 FAO262150:FAO263118 FKK262150:FKK263118 FUG262150:FUG263118 GEC262150:GEC263118 GNY262150:GNY263118 GXU262150:GXU263118 HHQ262150:HHQ263118 HRM262150:HRM263118 IBI262150:IBI263118 ILE262150:ILE263118 IVA262150:IVA263118 JEW262150:JEW263118 JOS262150:JOS263118 JYO262150:JYO263118 KIK262150:KIK263118 KSG262150:KSG263118 LCC262150:LCC263118 LLY262150:LLY263118 LVU262150:LVU263118 MFQ262150:MFQ263118 MPM262150:MPM263118 MZI262150:MZI263118 NJE262150:NJE263118 NTA262150:NTA263118 OCW262150:OCW263118 OMS262150:OMS263118 OWO262150:OWO263118 PGK262150:PGK263118 PQG262150:PQG263118 QAC262150:QAC263118 QJY262150:QJY263118 QTU262150:QTU263118 RDQ262150:RDQ263118 RNM262150:RNM263118 RXI262150:RXI263118 SHE262150:SHE263118 SRA262150:SRA263118 TAW262150:TAW263118 TKS262150:TKS263118 TUO262150:TUO263118 UEK262150:UEK263118 UOG262150:UOG263118 UYC262150:UYC263118 VHY262150:VHY263118 VRU262150:VRU263118 WBQ262150:WBQ263118 WLM262150:WLM263118 WVI262150:WVI263118 A327686:A328654 IW327686:IW328654 SS327686:SS328654 ACO327686:ACO328654 AMK327686:AMK328654 AWG327686:AWG328654 BGC327686:BGC328654 BPY327686:BPY328654 BZU327686:BZU328654 CJQ327686:CJQ328654 CTM327686:CTM328654 DDI327686:DDI328654 DNE327686:DNE328654 DXA327686:DXA328654 EGW327686:EGW328654 EQS327686:EQS328654 FAO327686:FAO328654 FKK327686:FKK328654 FUG327686:FUG328654 GEC327686:GEC328654 GNY327686:GNY328654 GXU327686:GXU328654 HHQ327686:HHQ328654 HRM327686:HRM328654 IBI327686:IBI328654 ILE327686:ILE328654 IVA327686:IVA328654 JEW327686:JEW328654 JOS327686:JOS328654 JYO327686:JYO328654 KIK327686:KIK328654 KSG327686:KSG328654 LCC327686:LCC328654 LLY327686:LLY328654 LVU327686:LVU328654 MFQ327686:MFQ328654 MPM327686:MPM328654 MZI327686:MZI328654 NJE327686:NJE328654 NTA327686:NTA328654 OCW327686:OCW328654 OMS327686:OMS328654 OWO327686:OWO328654 PGK327686:PGK328654 PQG327686:PQG328654 QAC327686:QAC328654 QJY327686:QJY328654 QTU327686:QTU328654 RDQ327686:RDQ328654 RNM327686:RNM328654 RXI327686:RXI328654 SHE327686:SHE328654 SRA327686:SRA328654 TAW327686:TAW328654 TKS327686:TKS328654 TUO327686:TUO328654 UEK327686:UEK328654 UOG327686:UOG328654 UYC327686:UYC328654 VHY327686:VHY328654 VRU327686:VRU328654 WBQ327686:WBQ328654 WLM327686:WLM328654 WVI327686:WVI328654 A393222:A394190 IW393222:IW394190 SS393222:SS394190 ACO393222:ACO394190 AMK393222:AMK394190 AWG393222:AWG394190 BGC393222:BGC394190 BPY393222:BPY394190 BZU393222:BZU394190 CJQ393222:CJQ394190 CTM393222:CTM394190 DDI393222:DDI394190 DNE393222:DNE394190 DXA393222:DXA394190 EGW393222:EGW394190 EQS393222:EQS394190 FAO393222:FAO394190 FKK393222:FKK394190 FUG393222:FUG394190 GEC393222:GEC394190 GNY393222:GNY394190 GXU393222:GXU394190 HHQ393222:HHQ394190 HRM393222:HRM394190 IBI393222:IBI394190 ILE393222:ILE394190 IVA393222:IVA394190 JEW393222:JEW394190 JOS393222:JOS394190 JYO393222:JYO394190 KIK393222:KIK394190 KSG393222:KSG394190 LCC393222:LCC394190 LLY393222:LLY394190 LVU393222:LVU394190 MFQ393222:MFQ394190 MPM393222:MPM394190 MZI393222:MZI394190 NJE393222:NJE394190 NTA393222:NTA394190 OCW393222:OCW394190 OMS393222:OMS394190 OWO393222:OWO394190 PGK393222:PGK394190 PQG393222:PQG394190 QAC393222:QAC394190 QJY393222:QJY394190 QTU393222:QTU394190 RDQ393222:RDQ394190 RNM393222:RNM394190 RXI393222:RXI394190 SHE393222:SHE394190 SRA393222:SRA394190 TAW393222:TAW394190 TKS393222:TKS394190 TUO393222:TUO394190 UEK393222:UEK394190 UOG393222:UOG394190 UYC393222:UYC394190 VHY393222:VHY394190 VRU393222:VRU394190 WBQ393222:WBQ394190 WLM393222:WLM394190 WVI393222:WVI394190 A458758:A459726 IW458758:IW459726 SS458758:SS459726 ACO458758:ACO459726 AMK458758:AMK459726 AWG458758:AWG459726 BGC458758:BGC459726 BPY458758:BPY459726 BZU458758:BZU459726 CJQ458758:CJQ459726 CTM458758:CTM459726 DDI458758:DDI459726 DNE458758:DNE459726 DXA458758:DXA459726 EGW458758:EGW459726 EQS458758:EQS459726 FAO458758:FAO459726 FKK458758:FKK459726 FUG458758:FUG459726 GEC458758:GEC459726 GNY458758:GNY459726 GXU458758:GXU459726 HHQ458758:HHQ459726 HRM458758:HRM459726 IBI458758:IBI459726 ILE458758:ILE459726 IVA458758:IVA459726 JEW458758:JEW459726 JOS458758:JOS459726 JYO458758:JYO459726 KIK458758:KIK459726 KSG458758:KSG459726 LCC458758:LCC459726 LLY458758:LLY459726 LVU458758:LVU459726 MFQ458758:MFQ459726 MPM458758:MPM459726 MZI458758:MZI459726 NJE458758:NJE459726 NTA458758:NTA459726 OCW458758:OCW459726 OMS458758:OMS459726 OWO458758:OWO459726 PGK458758:PGK459726 PQG458758:PQG459726 QAC458758:QAC459726 QJY458758:QJY459726 QTU458758:QTU459726 RDQ458758:RDQ459726 RNM458758:RNM459726 RXI458758:RXI459726 SHE458758:SHE459726 SRA458758:SRA459726 TAW458758:TAW459726 TKS458758:TKS459726 TUO458758:TUO459726 UEK458758:UEK459726 UOG458758:UOG459726 UYC458758:UYC459726 VHY458758:VHY459726 VRU458758:VRU459726 WBQ458758:WBQ459726 WLM458758:WLM459726 WVI458758:WVI459726 A524294:A525262 IW524294:IW525262 SS524294:SS525262 ACO524294:ACO525262 AMK524294:AMK525262 AWG524294:AWG525262 BGC524294:BGC525262 BPY524294:BPY525262 BZU524294:BZU525262 CJQ524294:CJQ525262 CTM524294:CTM525262 DDI524294:DDI525262 DNE524294:DNE525262 DXA524294:DXA525262 EGW524294:EGW525262 EQS524294:EQS525262 FAO524294:FAO525262 FKK524294:FKK525262 FUG524294:FUG525262 GEC524294:GEC525262 GNY524294:GNY525262 GXU524294:GXU525262 HHQ524294:HHQ525262 HRM524294:HRM525262 IBI524294:IBI525262 ILE524294:ILE525262 IVA524294:IVA525262 JEW524294:JEW525262 JOS524294:JOS525262 JYO524294:JYO525262 KIK524294:KIK525262 KSG524294:KSG525262 LCC524294:LCC525262 LLY524294:LLY525262 LVU524294:LVU525262 MFQ524294:MFQ525262 MPM524294:MPM525262 MZI524294:MZI525262 NJE524294:NJE525262 NTA524294:NTA525262 OCW524294:OCW525262 OMS524294:OMS525262 OWO524294:OWO525262 PGK524294:PGK525262 PQG524294:PQG525262 QAC524294:QAC525262 QJY524294:QJY525262 QTU524294:QTU525262 RDQ524294:RDQ525262 RNM524294:RNM525262 RXI524294:RXI525262 SHE524294:SHE525262 SRA524294:SRA525262 TAW524294:TAW525262 TKS524294:TKS525262 TUO524294:TUO525262 UEK524294:UEK525262 UOG524294:UOG525262 UYC524294:UYC525262 VHY524294:VHY525262 VRU524294:VRU525262 WBQ524294:WBQ525262 WLM524294:WLM525262 WVI524294:WVI525262 A589830:A590798 IW589830:IW590798 SS589830:SS590798 ACO589830:ACO590798 AMK589830:AMK590798 AWG589830:AWG590798 BGC589830:BGC590798 BPY589830:BPY590798 BZU589830:BZU590798 CJQ589830:CJQ590798 CTM589830:CTM590798 DDI589830:DDI590798 DNE589830:DNE590798 DXA589830:DXA590798 EGW589830:EGW590798 EQS589830:EQS590798 FAO589830:FAO590798 FKK589830:FKK590798 FUG589830:FUG590798 GEC589830:GEC590798 GNY589830:GNY590798 GXU589830:GXU590798 HHQ589830:HHQ590798 HRM589830:HRM590798 IBI589830:IBI590798 ILE589830:ILE590798 IVA589830:IVA590798 JEW589830:JEW590798 JOS589830:JOS590798 JYO589830:JYO590798 KIK589830:KIK590798 KSG589830:KSG590798 LCC589830:LCC590798 LLY589830:LLY590798 LVU589830:LVU590798 MFQ589830:MFQ590798 MPM589830:MPM590798 MZI589830:MZI590798 NJE589830:NJE590798 NTA589830:NTA590798 OCW589830:OCW590798 OMS589830:OMS590798 OWO589830:OWO590798 PGK589830:PGK590798 PQG589830:PQG590798 QAC589830:QAC590798 QJY589830:QJY590798 QTU589830:QTU590798 RDQ589830:RDQ590798 RNM589830:RNM590798 RXI589830:RXI590798 SHE589830:SHE590798 SRA589830:SRA590798 TAW589830:TAW590798 TKS589830:TKS590798 TUO589830:TUO590798 UEK589830:UEK590798 UOG589830:UOG590798 UYC589830:UYC590798 VHY589830:VHY590798 VRU589830:VRU590798 WBQ589830:WBQ590798 WLM589830:WLM590798 WVI589830:WVI590798 A655366:A656334 IW655366:IW656334 SS655366:SS656334 ACO655366:ACO656334 AMK655366:AMK656334 AWG655366:AWG656334 BGC655366:BGC656334 BPY655366:BPY656334 BZU655366:BZU656334 CJQ655366:CJQ656334 CTM655366:CTM656334 DDI655366:DDI656334 DNE655366:DNE656334 DXA655366:DXA656334 EGW655366:EGW656334 EQS655366:EQS656334 FAO655366:FAO656334 FKK655366:FKK656334 FUG655366:FUG656334 GEC655366:GEC656334 GNY655366:GNY656334 GXU655366:GXU656334 HHQ655366:HHQ656334 HRM655366:HRM656334 IBI655366:IBI656334 ILE655366:ILE656334 IVA655366:IVA656334 JEW655366:JEW656334 JOS655366:JOS656334 JYO655366:JYO656334 KIK655366:KIK656334 KSG655366:KSG656334 LCC655366:LCC656334 LLY655366:LLY656334 LVU655366:LVU656334 MFQ655366:MFQ656334 MPM655366:MPM656334 MZI655366:MZI656334 NJE655366:NJE656334 NTA655366:NTA656334 OCW655366:OCW656334 OMS655366:OMS656334 OWO655366:OWO656334 PGK655366:PGK656334 PQG655366:PQG656334 QAC655366:QAC656334 QJY655366:QJY656334 QTU655366:QTU656334 RDQ655366:RDQ656334 RNM655366:RNM656334 RXI655366:RXI656334 SHE655366:SHE656334 SRA655366:SRA656334 TAW655366:TAW656334 TKS655366:TKS656334 TUO655366:TUO656334 UEK655366:UEK656334 UOG655366:UOG656334 UYC655366:UYC656334 VHY655366:VHY656334 VRU655366:VRU656334 WBQ655366:WBQ656334 WLM655366:WLM656334 WVI655366:WVI656334 A720902:A721870 IW720902:IW721870 SS720902:SS721870 ACO720902:ACO721870 AMK720902:AMK721870 AWG720902:AWG721870 BGC720902:BGC721870 BPY720902:BPY721870 BZU720902:BZU721870 CJQ720902:CJQ721870 CTM720902:CTM721870 DDI720902:DDI721870 DNE720902:DNE721870 DXA720902:DXA721870 EGW720902:EGW721870 EQS720902:EQS721870 FAO720902:FAO721870 FKK720902:FKK721870 FUG720902:FUG721870 GEC720902:GEC721870 GNY720902:GNY721870 GXU720902:GXU721870 HHQ720902:HHQ721870 HRM720902:HRM721870 IBI720902:IBI721870 ILE720902:ILE721870 IVA720902:IVA721870 JEW720902:JEW721870 JOS720902:JOS721870 JYO720902:JYO721870 KIK720902:KIK721870 KSG720902:KSG721870 LCC720902:LCC721870 LLY720902:LLY721870 LVU720902:LVU721870 MFQ720902:MFQ721870 MPM720902:MPM721870 MZI720902:MZI721870 NJE720902:NJE721870 NTA720902:NTA721870 OCW720902:OCW721870 OMS720902:OMS721870 OWO720902:OWO721870 PGK720902:PGK721870 PQG720902:PQG721870 QAC720902:QAC721870 QJY720902:QJY721870 QTU720902:QTU721870 RDQ720902:RDQ721870 RNM720902:RNM721870 RXI720902:RXI721870 SHE720902:SHE721870 SRA720902:SRA721870 TAW720902:TAW721870 TKS720902:TKS721870 TUO720902:TUO721870 UEK720902:UEK721870 UOG720902:UOG721870 UYC720902:UYC721870 VHY720902:VHY721870 VRU720902:VRU721870 WBQ720902:WBQ721870 WLM720902:WLM721870 WVI720902:WVI721870 A786438:A787406 IW786438:IW787406 SS786438:SS787406 ACO786438:ACO787406 AMK786438:AMK787406 AWG786438:AWG787406 BGC786438:BGC787406 BPY786438:BPY787406 BZU786438:BZU787406 CJQ786438:CJQ787406 CTM786438:CTM787406 DDI786438:DDI787406 DNE786438:DNE787406 DXA786438:DXA787406 EGW786438:EGW787406 EQS786438:EQS787406 FAO786438:FAO787406 FKK786438:FKK787406 FUG786438:FUG787406 GEC786438:GEC787406 GNY786438:GNY787406 GXU786438:GXU787406 HHQ786438:HHQ787406 HRM786438:HRM787406 IBI786438:IBI787406 ILE786438:ILE787406 IVA786438:IVA787406 JEW786438:JEW787406 JOS786438:JOS787406 JYO786438:JYO787406 KIK786438:KIK787406 KSG786438:KSG787406 LCC786438:LCC787406 LLY786438:LLY787406 LVU786438:LVU787406 MFQ786438:MFQ787406 MPM786438:MPM787406 MZI786438:MZI787406 NJE786438:NJE787406 NTA786438:NTA787406 OCW786438:OCW787406 OMS786438:OMS787406 OWO786438:OWO787406 PGK786438:PGK787406 PQG786438:PQG787406 QAC786438:QAC787406 QJY786438:QJY787406 QTU786438:QTU787406 RDQ786438:RDQ787406 RNM786438:RNM787406 RXI786438:RXI787406 SHE786438:SHE787406 SRA786438:SRA787406 TAW786438:TAW787406 TKS786438:TKS787406 TUO786438:TUO787406 UEK786438:UEK787406 UOG786438:UOG787406 UYC786438:UYC787406 VHY786438:VHY787406 VRU786438:VRU787406 WBQ786438:WBQ787406 WLM786438:WLM787406 WVI786438:WVI787406 A851974:A852942 IW851974:IW852942 SS851974:SS852942 ACO851974:ACO852942 AMK851974:AMK852942 AWG851974:AWG852942 BGC851974:BGC852942 BPY851974:BPY852942 BZU851974:BZU852942 CJQ851974:CJQ852942 CTM851974:CTM852942 DDI851974:DDI852942 DNE851974:DNE852942 DXA851974:DXA852942 EGW851974:EGW852942 EQS851974:EQS852942 FAO851974:FAO852942 FKK851974:FKK852942 FUG851974:FUG852942 GEC851974:GEC852942 GNY851974:GNY852942 GXU851974:GXU852942 HHQ851974:HHQ852942 HRM851974:HRM852942 IBI851974:IBI852942 ILE851974:ILE852942 IVA851974:IVA852942 JEW851974:JEW852942 JOS851974:JOS852942 JYO851974:JYO852942 KIK851974:KIK852942 KSG851974:KSG852942 LCC851974:LCC852942 LLY851974:LLY852942 LVU851974:LVU852942 MFQ851974:MFQ852942 MPM851974:MPM852942 MZI851974:MZI852942 NJE851974:NJE852942 NTA851974:NTA852942 OCW851974:OCW852942 OMS851974:OMS852942 OWO851974:OWO852942 PGK851974:PGK852942 PQG851974:PQG852942 QAC851974:QAC852942 QJY851974:QJY852942 QTU851974:QTU852942 RDQ851974:RDQ852942 RNM851974:RNM852942 RXI851974:RXI852942 SHE851974:SHE852942 SRA851974:SRA852942 TAW851974:TAW852942 TKS851974:TKS852942 TUO851974:TUO852942 UEK851974:UEK852942 UOG851974:UOG852942 UYC851974:UYC852942 VHY851974:VHY852942 VRU851974:VRU852942 WBQ851974:WBQ852942 WLM851974:WLM852942 WVI851974:WVI852942 A917510:A918478 IW917510:IW918478 SS917510:SS918478 ACO917510:ACO918478 AMK917510:AMK918478 AWG917510:AWG918478 BGC917510:BGC918478 BPY917510:BPY918478 BZU917510:BZU918478 CJQ917510:CJQ918478 CTM917510:CTM918478 DDI917510:DDI918478 DNE917510:DNE918478 DXA917510:DXA918478 EGW917510:EGW918478 EQS917510:EQS918478 FAO917510:FAO918478 FKK917510:FKK918478 FUG917510:FUG918478 GEC917510:GEC918478 GNY917510:GNY918478 GXU917510:GXU918478 HHQ917510:HHQ918478 HRM917510:HRM918478 IBI917510:IBI918478 ILE917510:ILE918478 IVA917510:IVA918478 JEW917510:JEW918478 JOS917510:JOS918478 JYO917510:JYO918478 KIK917510:KIK918478 KSG917510:KSG918478 LCC917510:LCC918478 LLY917510:LLY918478 LVU917510:LVU918478 MFQ917510:MFQ918478 MPM917510:MPM918478 MZI917510:MZI918478 NJE917510:NJE918478 NTA917510:NTA918478 OCW917510:OCW918478 OMS917510:OMS918478 OWO917510:OWO918478 PGK917510:PGK918478 PQG917510:PQG918478 QAC917510:QAC918478 QJY917510:QJY918478 QTU917510:QTU918478 RDQ917510:RDQ918478 RNM917510:RNM918478 RXI917510:RXI918478 SHE917510:SHE918478 SRA917510:SRA918478 TAW917510:TAW918478 TKS917510:TKS918478 TUO917510:TUO918478 UEK917510:UEK918478 UOG917510:UOG918478 UYC917510:UYC918478 VHY917510:VHY918478 VRU917510:VRU918478 WBQ917510:WBQ918478 WLM917510:WLM918478 WVI917510:WVI918478 A983046:A984014 IW983046:IW984014 SS983046:SS984014 ACO983046:ACO984014 AMK983046:AMK984014 AWG983046:AWG984014 BGC983046:BGC984014 BPY983046:BPY984014 BZU983046:BZU984014 CJQ983046:CJQ984014 CTM983046:CTM984014 DDI983046:DDI984014 DNE983046:DNE984014 DXA983046:DXA984014 EGW983046:EGW984014 EQS983046:EQS984014 FAO983046:FAO984014 FKK983046:FKK984014 FUG983046:FUG984014 GEC983046:GEC984014 GNY983046:GNY984014 GXU983046:GXU984014 HHQ983046:HHQ984014 HRM983046:HRM984014 IBI983046:IBI984014 ILE983046:ILE984014 IVA983046:IVA984014 JEW983046:JEW984014 JOS983046:JOS984014 JYO983046:JYO984014 KIK983046:KIK984014 KSG983046:KSG984014 LCC983046:LCC984014 LLY983046:LLY984014 LVU983046:LVU984014 MFQ983046:MFQ984014 MPM983046:MPM984014 MZI983046:MZI984014 NJE983046:NJE984014 NTA983046:NTA984014 OCW983046:OCW984014 OMS983046:OMS984014 OWO983046:OWO984014 PGK983046:PGK984014 PQG983046:PQG984014 QAC983046:QAC984014 QJY983046:QJY984014 QTU983046:QTU984014 RDQ983046:RDQ984014 RNM983046:RNM984014 RXI983046:RXI984014 SHE983046:SHE984014 SRA983046:SRA984014 TAW983046:TAW984014 TKS983046:TKS984014 TUO983046:TUO984014 UEK983046:UEK984014 UOG983046:UOG984014 UYC983046:UYC984014 VHY983046:VHY984014 VRU983046:VRU984014 WBQ983046:WBQ984014 WLM983046:WLM984014 WVI983046:WVI984014 WVI4:WVI974 WLM4:WLM974 WBQ4:WBQ974 VRU4:VRU974 VHY4:VHY974 UYC4:UYC974 UOG4:UOG974 UEK4:UEK974 TUO4:TUO974 TKS4:TKS974 TAW4:TAW974 SRA4:SRA974 SHE4:SHE974 RXI4:RXI974 RNM4:RNM974 RDQ4:RDQ974 QTU4:QTU974 QJY4:QJY974 QAC4:QAC974 PQG4:PQG974 PGK4:PGK974 OWO4:OWO974 OMS4:OMS974 OCW4:OCW974 NTA4:NTA974 NJE4:NJE974 MZI4:MZI974 MPM4:MPM974 MFQ4:MFQ974 LVU4:LVU974 LLY4:LLY974 LCC4:LCC974 KSG4:KSG974 KIK4:KIK974 JYO4:JYO974 JOS4:JOS974 JEW4:JEW974 IVA4:IVA974 ILE4:ILE974 IBI4:IBI974 HRM4:HRM974 HHQ4:HHQ974 GXU4:GXU974 GNY4:GNY974 GEC4:GEC974 FUG4:FUG974 FKK4:FKK974 FAO4:FAO974 EQS4:EQS974 EGW4:EGW974 DXA4:DXA974 DNE4:DNE974 DDI4:DDI974 CTM4:CTM974 CJQ4:CJQ974 BZU4:BZU974 BPY4:BPY974 BGC4:BGC974 AWG4:AWG974 AMK4:AMK974 ACO4:ACO974 SS4:SS974 IW4:IW974 A4:A974">
      <formula1>Ref_netdeel</formula1>
    </dataValidation>
    <dataValidation type="list" allowBlank="1" showInputMessage="1" showErrorMessage="1" sqref="D65542:D66510 IZ65542:IZ66510 SV65542:SV66510 ACR65542:ACR66510 AMN65542:AMN66510 AWJ65542:AWJ66510 BGF65542:BGF66510 BQB65542:BQB66510 BZX65542:BZX66510 CJT65542:CJT66510 CTP65542:CTP66510 DDL65542:DDL66510 DNH65542:DNH66510 DXD65542:DXD66510 EGZ65542:EGZ66510 EQV65542:EQV66510 FAR65542:FAR66510 FKN65542:FKN66510 FUJ65542:FUJ66510 GEF65542:GEF66510 GOB65542:GOB66510 GXX65542:GXX66510 HHT65542:HHT66510 HRP65542:HRP66510 IBL65542:IBL66510 ILH65542:ILH66510 IVD65542:IVD66510 JEZ65542:JEZ66510 JOV65542:JOV66510 JYR65542:JYR66510 KIN65542:KIN66510 KSJ65542:KSJ66510 LCF65542:LCF66510 LMB65542:LMB66510 LVX65542:LVX66510 MFT65542:MFT66510 MPP65542:MPP66510 MZL65542:MZL66510 NJH65542:NJH66510 NTD65542:NTD66510 OCZ65542:OCZ66510 OMV65542:OMV66510 OWR65542:OWR66510 PGN65542:PGN66510 PQJ65542:PQJ66510 QAF65542:QAF66510 QKB65542:QKB66510 QTX65542:QTX66510 RDT65542:RDT66510 RNP65542:RNP66510 RXL65542:RXL66510 SHH65542:SHH66510 SRD65542:SRD66510 TAZ65542:TAZ66510 TKV65542:TKV66510 TUR65542:TUR66510 UEN65542:UEN66510 UOJ65542:UOJ66510 UYF65542:UYF66510 VIB65542:VIB66510 VRX65542:VRX66510 WBT65542:WBT66510 WLP65542:WLP66510 WVL65542:WVL66510 D131078:D132046 IZ131078:IZ132046 SV131078:SV132046 ACR131078:ACR132046 AMN131078:AMN132046 AWJ131078:AWJ132046 BGF131078:BGF132046 BQB131078:BQB132046 BZX131078:BZX132046 CJT131078:CJT132046 CTP131078:CTP132046 DDL131078:DDL132046 DNH131078:DNH132046 DXD131078:DXD132046 EGZ131078:EGZ132046 EQV131078:EQV132046 FAR131078:FAR132046 FKN131078:FKN132046 FUJ131078:FUJ132046 GEF131078:GEF132046 GOB131078:GOB132046 GXX131078:GXX132046 HHT131078:HHT132046 HRP131078:HRP132046 IBL131078:IBL132046 ILH131078:ILH132046 IVD131078:IVD132046 JEZ131078:JEZ132046 JOV131078:JOV132046 JYR131078:JYR132046 KIN131078:KIN132046 KSJ131078:KSJ132046 LCF131078:LCF132046 LMB131078:LMB132046 LVX131078:LVX132046 MFT131078:MFT132046 MPP131078:MPP132046 MZL131078:MZL132046 NJH131078:NJH132046 NTD131078:NTD132046 OCZ131078:OCZ132046 OMV131078:OMV132046 OWR131078:OWR132046 PGN131078:PGN132046 PQJ131078:PQJ132046 QAF131078:QAF132046 QKB131078:QKB132046 QTX131078:QTX132046 RDT131078:RDT132046 RNP131078:RNP132046 RXL131078:RXL132046 SHH131078:SHH132046 SRD131078:SRD132046 TAZ131078:TAZ132046 TKV131078:TKV132046 TUR131078:TUR132046 UEN131078:UEN132046 UOJ131078:UOJ132046 UYF131078:UYF132046 VIB131078:VIB132046 VRX131078:VRX132046 WBT131078:WBT132046 WLP131078:WLP132046 WVL131078:WVL132046 D196614:D197582 IZ196614:IZ197582 SV196614:SV197582 ACR196614:ACR197582 AMN196614:AMN197582 AWJ196614:AWJ197582 BGF196614:BGF197582 BQB196614:BQB197582 BZX196614:BZX197582 CJT196614:CJT197582 CTP196614:CTP197582 DDL196614:DDL197582 DNH196614:DNH197582 DXD196614:DXD197582 EGZ196614:EGZ197582 EQV196614:EQV197582 FAR196614:FAR197582 FKN196614:FKN197582 FUJ196614:FUJ197582 GEF196614:GEF197582 GOB196614:GOB197582 GXX196614:GXX197582 HHT196614:HHT197582 HRP196614:HRP197582 IBL196614:IBL197582 ILH196614:ILH197582 IVD196614:IVD197582 JEZ196614:JEZ197582 JOV196614:JOV197582 JYR196614:JYR197582 KIN196614:KIN197582 KSJ196614:KSJ197582 LCF196614:LCF197582 LMB196614:LMB197582 LVX196614:LVX197582 MFT196614:MFT197582 MPP196614:MPP197582 MZL196614:MZL197582 NJH196614:NJH197582 NTD196614:NTD197582 OCZ196614:OCZ197582 OMV196614:OMV197582 OWR196614:OWR197582 PGN196614:PGN197582 PQJ196614:PQJ197582 QAF196614:QAF197582 QKB196614:QKB197582 QTX196614:QTX197582 RDT196614:RDT197582 RNP196614:RNP197582 RXL196614:RXL197582 SHH196614:SHH197582 SRD196614:SRD197582 TAZ196614:TAZ197582 TKV196614:TKV197582 TUR196614:TUR197582 UEN196614:UEN197582 UOJ196614:UOJ197582 UYF196614:UYF197582 VIB196614:VIB197582 VRX196614:VRX197582 WBT196614:WBT197582 WLP196614:WLP197582 WVL196614:WVL197582 D262150:D263118 IZ262150:IZ263118 SV262150:SV263118 ACR262150:ACR263118 AMN262150:AMN263118 AWJ262150:AWJ263118 BGF262150:BGF263118 BQB262150:BQB263118 BZX262150:BZX263118 CJT262150:CJT263118 CTP262150:CTP263118 DDL262150:DDL263118 DNH262150:DNH263118 DXD262150:DXD263118 EGZ262150:EGZ263118 EQV262150:EQV263118 FAR262150:FAR263118 FKN262150:FKN263118 FUJ262150:FUJ263118 GEF262150:GEF263118 GOB262150:GOB263118 GXX262150:GXX263118 HHT262150:HHT263118 HRP262150:HRP263118 IBL262150:IBL263118 ILH262150:ILH263118 IVD262150:IVD263118 JEZ262150:JEZ263118 JOV262150:JOV263118 JYR262150:JYR263118 KIN262150:KIN263118 KSJ262150:KSJ263118 LCF262150:LCF263118 LMB262150:LMB263118 LVX262150:LVX263118 MFT262150:MFT263118 MPP262150:MPP263118 MZL262150:MZL263118 NJH262150:NJH263118 NTD262150:NTD263118 OCZ262150:OCZ263118 OMV262150:OMV263118 OWR262150:OWR263118 PGN262150:PGN263118 PQJ262150:PQJ263118 QAF262150:QAF263118 QKB262150:QKB263118 QTX262150:QTX263118 RDT262150:RDT263118 RNP262150:RNP263118 RXL262150:RXL263118 SHH262150:SHH263118 SRD262150:SRD263118 TAZ262150:TAZ263118 TKV262150:TKV263118 TUR262150:TUR263118 UEN262150:UEN263118 UOJ262150:UOJ263118 UYF262150:UYF263118 VIB262150:VIB263118 VRX262150:VRX263118 WBT262150:WBT263118 WLP262150:WLP263118 WVL262150:WVL263118 D327686:D328654 IZ327686:IZ328654 SV327686:SV328654 ACR327686:ACR328654 AMN327686:AMN328654 AWJ327686:AWJ328654 BGF327686:BGF328654 BQB327686:BQB328654 BZX327686:BZX328654 CJT327686:CJT328654 CTP327686:CTP328654 DDL327686:DDL328654 DNH327686:DNH328654 DXD327686:DXD328654 EGZ327686:EGZ328654 EQV327686:EQV328654 FAR327686:FAR328654 FKN327686:FKN328654 FUJ327686:FUJ328654 GEF327686:GEF328654 GOB327686:GOB328654 GXX327686:GXX328654 HHT327686:HHT328654 HRP327686:HRP328654 IBL327686:IBL328654 ILH327686:ILH328654 IVD327686:IVD328654 JEZ327686:JEZ328654 JOV327686:JOV328654 JYR327686:JYR328654 KIN327686:KIN328654 KSJ327686:KSJ328654 LCF327686:LCF328654 LMB327686:LMB328654 LVX327686:LVX328654 MFT327686:MFT328654 MPP327686:MPP328654 MZL327686:MZL328654 NJH327686:NJH328654 NTD327686:NTD328654 OCZ327686:OCZ328654 OMV327686:OMV328654 OWR327686:OWR328654 PGN327686:PGN328654 PQJ327686:PQJ328654 QAF327686:QAF328654 QKB327686:QKB328654 QTX327686:QTX328654 RDT327686:RDT328654 RNP327686:RNP328654 RXL327686:RXL328654 SHH327686:SHH328654 SRD327686:SRD328654 TAZ327686:TAZ328654 TKV327686:TKV328654 TUR327686:TUR328654 UEN327686:UEN328654 UOJ327686:UOJ328654 UYF327686:UYF328654 VIB327686:VIB328654 VRX327686:VRX328654 WBT327686:WBT328654 WLP327686:WLP328654 WVL327686:WVL328654 D393222:D394190 IZ393222:IZ394190 SV393222:SV394190 ACR393222:ACR394190 AMN393222:AMN394190 AWJ393222:AWJ394190 BGF393222:BGF394190 BQB393222:BQB394190 BZX393222:BZX394190 CJT393222:CJT394190 CTP393222:CTP394190 DDL393222:DDL394190 DNH393222:DNH394190 DXD393222:DXD394190 EGZ393222:EGZ394190 EQV393222:EQV394190 FAR393222:FAR394190 FKN393222:FKN394190 FUJ393222:FUJ394190 GEF393222:GEF394190 GOB393222:GOB394190 GXX393222:GXX394190 HHT393222:HHT394190 HRP393222:HRP394190 IBL393222:IBL394190 ILH393222:ILH394190 IVD393222:IVD394190 JEZ393222:JEZ394190 JOV393222:JOV394190 JYR393222:JYR394190 KIN393222:KIN394190 KSJ393222:KSJ394190 LCF393222:LCF394190 LMB393222:LMB394190 LVX393222:LVX394190 MFT393222:MFT394190 MPP393222:MPP394190 MZL393222:MZL394190 NJH393222:NJH394190 NTD393222:NTD394190 OCZ393222:OCZ394190 OMV393222:OMV394190 OWR393222:OWR394190 PGN393222:PGN394190 PQJ393222:PQJ394190 QAF393222:QAF394190 QKB393222:QKB394190 QTX393222:QTX394190 RDT393222:RDT394190 RNP393222:RNP394190 RXL393222:RXL394190 SHH393222:SHH394190 SRD393222:SRD394190 TAZ393222:TAZ394190 TKV393222:TKV394190 TUR393222:TUR394190 UEN393222:UEN394190 UOJ393222:UOJ394190 UYF393222:UYF394190 VIB393222:VIB394190 VRX393222:VRX394190 WBT393222:WBT394190 WLP393222:WLP394190 WVL393222:WVL394190 D458758:D459726 IZ458758:IZ459726 SV458758:SV459726 ACR458758:ACR459726 AMN458758:AMN459726 AWJ458758:AWJ459726 BGF458758:BGF459726 BQB458758:BQB459726 BZX458758:BZX459726 CJT458758:CJT459726 CTP458758:CTP459726 DDL458758:DDL459726 DNH458758:DNH459726 DXD458758:DXD459726 EGZ458758:EGZ459726 EQV458758:EQV459726 FAR458758:FAR459726 FKN458758:FKN459726 FUJ458758:FUJ459726 GEF458758:GEF459726 GOB458758:GOB459726 GXX458758:GXX459726 HHT458758:HHT459726 HRP458758:HRP459726 IBL458758:IBL459726 ILH458758:ILH459726 IVD458758:IVD459726 JEZ458758:JEZ459726 JOV458758:JOV459726 JYR458758:JYR459726 KIN458758:KIN459726 KSJ458758:KSJ459726 LCF458758:LCF459726 LMB458758:LMB459726 LVX458758:LVX459726 MFT458758:MFT459726 MPP458758:MPP459726 MZL458758:MZL459726 NJH458758:NJH459726 NTD458758:NTD459726 OCZ458758:OCZ459726 OMV458758:OMV459726 OWR458758:OWR459726 PGN458758:PGN459726 PQJ458758:PQJ459726 QAF458758:QAF459726 QKB458758:QKB459726 QTX458758:QTX459726 RDT458758:RDT459726 RNP458758:RNP459726 RXL458758:RXL459726 SHH458758:SHH459726 SRD458758:SRD459726 TAZ458758:TAZ459726 TKV458758:TKV459726 TUR458758:TUR459726 UEN458758:UEN459726 UOJ458758:UOJ459726 UYF458758:UYF459726 VIB458758:VIB459726 VRX458758:VRX459726 WBT458758:WBT459726 WLP458758:WLP459726 WVL458758:WVL459726 D524294:D525262 IZ524294:IZ525262 SV524294:SV525262 ACR524294:ACR525262 AMN524294:AMN525262 AWJ524294:AWJ525262 BGF524294:BGF525262 BQB524294:BQB525262 BZX524294:BZX525262 CJT524294:CJT525262 CTP524294:CTP525262 DDL524294:DDL525262 DNH524294:DNH525262 DXD524294:DXD525262 EGZ524294:EGZ525262 EQV524294:EQV525262 FAR524294:FAR525262 FKN524294:FKN525262 FUJ524294:FUJ525262 GEF524294:GEF525262 GOB524294:GOB525262 GXX524294:GXX525262 HHT524294:HHT525262 HRP524294:HRP525262 IBL524294:IBL525262 ILH524294:ILH525262 IVD524294:IVD525262 JEZ524294:JEZ525262 JOV524294:JOV525262 JYR524294:JYR525262 KIN524294:KIN525262 KSJ524294:KSJ525262 LCF524294:LCF525262 LMB524294:LMB525262 LVX524294:LVX525262 MFT524294:MFT525262 MPP524294:MPP525262 MZL524294:MZL525262 NJH524294:NJH525262 NTD524294:NTD525262 OCZ524294:OCZ525262 OMV524294:OMV525262 OWR524294:OWR525262 PGN524294:PGN525262 PQJ524294:PQJ525262 QAF524294:QAF525262 QKB524294:QKB525262 QTX524294:QTX525262 RDT524294:RDT525262 RNP524294:RNP525262 RXL524294:RXL525262 SHH524294:SHH525262 SRD524294:SRD525262 TAZ524294:TAZ525262 TKV524294:TKV525262 TUR524294:TUR525262 UEN524294:UEN525262 UOJ524294:UOJ525262 UYF524294:UYF525262 VIB524294:VIB525262 VRX524294:VRX525262 WBT524294:WBT525262 WLP524294:WLP525262 WVL524294:WVL525262 D589830:D590798 IZ589830:IZ590798 SV589830:SV590798 ACR589830:ACR590798 AMN589830:AMN590798 AWJ589830:AWJ590798 BGF589830:BGF590798 BQB589830:BQB590798 BZX589830:BZX590798 CJT589830:CJT590798 CTP589830:CTP590798 DDL589830:DDL590798 DNH589830:DNH590798 DXD589830:DXD590798 EGZ589830:EGZ590798 EQV589830:EQV590798 FAR589830:FAR590798 FKN589830:FKN590798 FUJ589830:FUJ590798 GEF589830:GEF590798 GOB589830:GOB590798 GXX589830:GXX590798 HHT589830:HHT590798 HRP589830:HRP590798 IBL589830:IBL590798 ILH589830:ILH590798 IVD589830:IVD590798 JEZ589830:JEZ590798 JOV589830:JOV590798 JYR589830:JYR590798 KIN589830:KIN590798 KSJ589830:KSJ590798 LCF589830:LCF590798 LMB589830:LMB590798 LVX589830:LVX590798 MFT589830:MFT590798 MPP589830:MPP590798 MZL589830:MZL590798 NJH589830:NJH590798 NTD589830:NTD590798 OCZ589830:OCZ590798 OMV589830:OMV590798 OWR589830:OWR590798 PGN589830:PGN590798 PQJ589830:PQJ590798 QAF589830:QAF590798 QKB589830:QKB590798 QTX589830:QTX590798 RDT589830:RDT590798 RNP589830:RNP590798 RXL589830:RXL590798 SHH589830:SHH590798 SRD589830:SRD590798 TAZ589830:TAZ590798 TKV589830:TKV590798 TUR589830:TUR590798 UEN589830:UEN590798 UOJ589830:UOJ590798 UYF589830:UYF590798 VIB589830:VIB590798 VRX589830:VRX590798 WBT589830:WBT590798 WLP589830:WLP590798 WVL589830:WVL590798 D655366:D656334 IZ655366:IZ656334 SV655366:SV656334 ACR655366:ACR656334 AMN655366:AMN656334 AWJ655366:AWJ656334 BGF655366:BGF656334 BQB655366:BQB656334 BZX655366:BZX656334 CJT655366:CJT656334 CTP655366:CTP656334 DDL655366:DDL656334 DNH655366:DNH656334 DXD655366:DXD656334 EGZ655366:EGZ656334 EQV655366:EQV656334 FAR655366:FAR656334 FKN655366:FKN656334 FUJ655366:FUJ656334 GEF655366:GEF656334 GOB655366:GOB656334 GXX655366:GXX656334 HHT655366:HHT656334 HRP655366:HRP656334 IBL655366:IBL656334 ILH655366:ILH656334 IVD655366:IVD656334 JEZ655366:JEZ656334 JOV655366:JOV656334 JYR655366:JYR656334 KIN655366:KIN656334 KSJ655366:KSJ656334 LCF655366:LCF656334 LMB655366:LMB656334 LVX655366:LVX656334 MFT655366:MFT656334 MPP655366:MPP656334 MZL655366:MZL656334 NJH655366:NJH656334 NTD655366:NTD656334 OCZ655366:OCZ656334 OMV655366:OMV656334 OWR655366:OWR656334 PGN655366:PGN656334 PQJ655366:PQJ656334 QAF655366:QAF656334 QKB655366:QKB656334 QTX655366:QTX656334 RDT655366:RDT656334 RNP655366:RNP656334 RXL655366:RXL656334 SHH655366:SHH656334 SRD655366:SRD656334 TAZ655366:TAZ656334 TKV655366:TKV656334 TUR655366:TUR656334 UEN655366:UEN656334 UOJ655366:UOJ656334 UYF655366:UYF656334 VIB655366:VIB656334 VRX655366:VRX656334 WBT655366:WBT656334 WLP655366:WLP656334 WVL655366:WVL656334 D720902:D721870 IZ720902:IZ721870 SV720902:SV721870 ACR720902:ACR721870 AMN720902:AMN721870 AWJ720902:AWJ721870 BGF720902:BGF721870 BQB720902:BQB721870 BZX720902:BZX721870 CJT720902:CJT721870 CTP720902:CTP721870 DDL720902:DDL721870 DNH720902:DNH721870 DXD720902:DXD721870 EGZ720902:EGZ721870 EQV720902:EQV721870 FAR720902:FAR721870 FKN720902:FKN721870 FUJ720902:FUJ721870 GEF720902:GEF721870 GOB720902:GOB721870 GXX720902:GXX721870 HHT720902:HHT721870 HRP720902:HRP721870 IBL720902:IBL721870 ILH720902:ILH721870 IVD720902:IVD721870 JEZ720902:JEZ721870 JOV720902:JOV721870 JYR720902:JYR721870 KIN720902:KIN721870 KSJ720902:KSJ721870 LCF720902:LCF721870 LMB720902:LMB721870 LVX720902:LVX721870 MFT720902:MFT721870 MPP720902:MPP721870 MZL720902:MZL721870 NJH720902:NJH721870 NTD720902:NTD721870 OCZ720902:OCZ721870 OMV720902:OMV721870 OWR720902:OWR721870 PGN720902:PGN721870 PQJ720902:PQJ721870 QAF720902:QAF721870 QKB720902:QKB721870 QTX720902:QTX721870 RDT720902:RDT721870 RNP720902:RNP721870 RXL720902:RXL721870 SHH720902:SHH721870 SRD720902:SRD721870 TAZ720902:TAZ721870 TKV720902:TKV721870 TUR720902:TUR721870 UEN720902:UEN721870 UOJ720902:UOJ721870 UYF720902:UYF721870 VIB720902:VIB721870 VRX720902:VRX721870 WBT720902:WBT721870 WLP720902:WLP721870 WVL720902:WVL721870 D786438:D787406 IZ786438:IZ787406 SV786438:SV787406 ACR786438:ACR787406 AMN786438:AMN787406 AWJ786438:AWJ787406 BGF786438:BGF787406 BQB786438:BQB787406 BZX786438:BZX787406 CJT786438:CJT787406 CTP786438:CTP787406 DDL786438:DDL787406 DNH786438:DNH787406 DXD786438:DXD787406 EGZ786438:EGZ787406 EQV786438:EQV787406 FAR786438:FAR787406 FKN786438:FKN787406 FUJ786438:FUJ787406 GEF786438:GEF787406 GOB786438:GOB787406 GXX786438:GXX787406 HHT786438:HHT787406 HRP786438:HRP787406 IBL786438:IBL787406 ILH786438:ILH787406 IVD786438:IVD787406 JEZ786438:JEZ787406 JOV786438:JOV787406 JYR786438:JYR787406 KIN786438:KIN787406 KSJ786438:KSJ787406 LCF786438:LCF787406 LMB786438:LMB787406 LVX786438:LVX787406 MFT786438:MFT787406 MPP786438:MPP787406 MZL786438:MZL787406 NJH786438:NJH787406 NTD786438:NTD787406 OCZ786438:OCZ787406 OMV786438:OMV787406 OWR786438:OWR787406 PGN786438:PGN787406 PQJ786438:PQJ787406 QAF786438:QAF787406 QKB786438:QKB787406 QTX786438:QTX787406 RDT786438:RDT787406 RNP786438:RNP787406 RXL786438:RXL787406 SHH786438:SHH787406 SRD786438:SRD787406 TAZ786438:TAZ787406 TKV786438:TKV787406 TUR786438:TUR787406 UEN786438:UEN787406 UOJ786438:UOJ787406 UYF786438:UYF787406 VIB786438:VIB787406 VRX786438:VRX787406 WBT786438:WBT787406 WLP786438:WLP787406 WVL786438:WVL787406 D851974:D852942 IZ851974:IZ852942 SV851974:SV852942 ACR851974:ACR852942 AMN851974:AMN852942 AWJ851974:AWJ852942 BGF851974:BGF852942 BQB851974:BQB852942 BZX851974:BZX852942 CJT851974:CJT852942 CTP851974:CTP852942 DDL851974:DDL852942 DNH851974:DNH852942 DXD851974:DXD852942 EGZ851974:EGZ852942 EQV851974:EQV852942 FAR851974:FAR852942 FKN851974:FKN852942 FUJ851974:FUJ852942 GEF851974:GEF852942 GOB851974:GOB852942 GXX851974:GXX852942 HHT851974:HHT852942 HRP851974:HRP852942 IBL851974:IBL852942 ILH851974:ILH852942 IVD851974:IVD852942 JEZ851974:JEZ852942 JOV851974:JOV852942 JYR851974:JYR852942 KIN851974:KIN852942 KSJ851974:KSJ852942 LCF851974:LCF852942 LMB851974:LMB852942 LVX851974:LVX852942 MFT851974:MFT852942 MPP851974:MPP852942 MZL851974:MZL852942 NJH851974:NJH852942 NTD851974:NTD852942 OCZ851974:OCZ852942 OMV851974:OMV852942 OWR851974:OWR852942 PGN851974:PGN852942 PQJ851974:PQJ852942 QAF851974:QAF852942 QKB851974:QKB852942 QTX851974:QTX852942 RDT851974:RDT852942 RNP851974:RNP852942 RXL851974:RXL852942 SHH851974:SHH852942 SRD851974:SRD852942 TAZ851974:TAZ852942 TKV851974:TKV852942 TUR851974:TUR852942 UEN851974:UEN852942 UOJ851974:UOJ852942 UYF851974:UYF852942 VIB851974:VIB852942 VRX851974:VRX852942 WBT851974:WBT852942 WLP851974:WLP852942 WVL851974:WVL852942 D917510:D918478 IZ917510:IZ918478 SV917510:SV918478 ACR917510:ACR918478 AMN917510:AMN918478 AWJ917510:AWJ918478 BGF917510:BGF918478 BQB917510:BQB918478 BZX917510:BZX918478 CJT917510:CJT918478 CTP917510:CTP918478 DDL917510:DDL918478 DNH917510:DNH918478 DXD917510:DXD918478 EGZ917510:EGZ918478 EQV917510:EQV918478 FAR917510:FAR918478 FKN917510:FKN918478 FUJ917510:FUJ918478 GEF917510:GEF918478 GOB917510:GOB918478 GXX917510:GXX918478 HHT917510:HHT918478 HRP917510:HRP918478 IBL917510:IBL918478 ILH917510:ILH918478 IVD917510:IVD918478 JEZ917510:JEZ918478 JOV917510:JOV918478 JYR917510:JYR918478 KIN917510:KIN918478 KSJ917510:KSJ918478 LCF917510:LCF918478 LMB917510:LMB918478 LVX917510:LVX918478 MFT917510:MFT918478 MPP917510:MPP918478 MZL917510:MZL918478 NJH917510:NJH918478 NTD917510:NTD918478 OCZ917510:OCZ918478 OMV917510:OMV918478 OWR917510:OWR918478 PGN917510:PGN918478 PQJ917510:PQJ918478 QAF917510:QAF918478 QKB917510:QKB918478 QTX917510:QTX918478 RDT917510:RDT918478 RNP917510:RNP918478 RXL917510:RXL918478 SHH917510:SHH918478 SRD917510:SRD918478 TAZ917510:TAZ918478 TKV917510:TKV918478 TUR917510:TUR918478 UEN917510:UEN918478 UOJ917510:UOJ918478 UYF917510:UYF918478 VIB917510:VIB918478 VRX917510:VRX918478 WBT917510:WBT918478 WLP917510:WLP918478 WVL917510:WVL918478 D983046:D984014 IZ983046:IZ984014 SV983046:SV984014 ACR983046:ACR984014 AMN983046:AMN984014 AWJ983046:AWJ984014 BGF983046:BGF984014 BQB983046:BQB984014 BZX983046:BZX984014 CJT983046:CJT984014 CTP983046:CTP984014 DDL983046:DDL984014 DNH983046:DNH984014 DXD983046:DXD984014 EGZ983046:EGZ984014 EQV983046:EQV984014 FAR983046:FAR984014 FKN983046:FKN984014 FUJ983046:FUJ984014 GEF983046:GEF984014 GOB983046:GOB984014 GXX983046:GXX984014 HHT983046:HHT984014 HRP983046:HRP984014 IBL983046:IBL984014 ILH983046:ILH984014 IVD983046:IVD984014 JEZ983046:JEZ984014 JOV983046:JOV984014 JYR983046:JYR984014 KIN983046:KIN984014 KSJ983046:KSJ984014 LCF983046:LCF984014 LMB983046:LMB984014 LVX983046:LVX984014 MFT983046:MFT984014 MPP983046:MPP984014 MZL983046:MZL984014 NJH983046:NJH984014 NTD983046:NTD984014 OCZ983046:OCZ984014 OMV983046:OMV984014 OWR983046:OWR984014 PGN983046:PGN984014 PQJ983046:PQJ984014 QAF983046:QAF984014 QKB983046:QKB984014 QTX983046:QTX984014 RDT983046:RDT984014 RNP983046:RNP984014 RXL983046:RXL984014 SHH983046:SHH984014 SRD983046:SRD984014 TAZ983046:TAZ984014 TKV983046:TKV984014 TUR983046:TUR984014 UEN983046:UEN984014 UOJ983046:UOJ984014 UYF983046:UYF984014 VIB983046:VIB984014 VRX983046:VRX984014 WBT983046:WBT984014 WLP983046:WLP984014 WVL983046:WVL984014 WVL4:WVL974 WLP4:WLP974 WBT4:WBT974 VRX4:VRX974 VIB4:VIB974 UYF4:UYF974 UOJ4:UOJ974 UEN4:UEN974 TUR4:TUR974 TKV4:TKV974 TAZ4:TAZ974 SRD4:SRD974 SHH4:SHH974 RXL4:RXL974 RNP4:RNP974 RDT4:RDT974 QTX4:QTX974 QKB4:QKB974 QAF4:QAF974 PQJ4:PQJ974 PGN4:PGN974 OWR4:OWR974 OMV4:OMV974 OCZ4:OCZ974 NTD4:NTD974 NJH4:NJH974 MZL4:MZL974 MPP4:MPP974 MFT4:MFT974 LVX4:LVX974 LMB4:LMB974 LCF4:LCF974 KSJ4:KSJ974 KIN4:KIN974 JYR4:JYR974 JOV4:JOV974 JEZ4:JEZ974 IVD4:IVD974 ILH4:ILH974 IBL4:IBL974 HRP4:HRP974 HHT4:HHT974 GXX4:GXX974 GOB4:GOB974 GEF4:GEF974 FUJ4:FUJ974 FKN4:FKN974 FAR4:FAR974 EQV4:EQV974 EGZ4:EGZ974 DXD4:DXD974 DNH4:DNH974 DDL4:DDL974 CTP4:CTP974 CJT4:CJT974 BZX4:BZX974 BQB4:BQB974 BGF4:BGF974 AWJ4:AWJ974 AMN4:AMN974 ACR4:ACR974 SV4:SV974 IZ4:IZ974 D4:D974">
      <formula1>Ref_Motivatie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92D050"/>
  </sheetPr>
  <dimension ref="A1:AA54"/>
  <sheetViews>
    <sheetView zoomScaleNormal="100" workbookViewId="0"/>
  </sheetViews>
  <sheetFormatPr defaultColWidth="9.140625" defaultRowHeight="11.25"/>
  <cols>
    <col min="1" max="1" width="34.7109375" style="56" bestFit="1" customWidth="1"/>
    <col min="2" max="2" width="11.7109375" style="56" bestFit="1" customWidth="1"/>
    <col min="3" max="3" width="12.140625" style="6" bestFit="1" customWidth="1"/>
    <col min="4" max="4" width="11.5703125" style="6" customWidth="1"/>
    <col min="5" max="5" width="10.7109375" style="6" customWidth="1"/>
    <col min="6" max="6" width="7.85546875" style="6" bestFit="1" customWidth="1"/>
    <col min="7" max="7" width="7.85546875" style="6" hidden="1" customWidth="1"/>
    <col min="8" max="8" width="11.7109375" style="8" bestFit="1" customWidth="1"/>
    <col min="9" max="9" width="12.140625" style="8" bestFit="1" customWidth="1"/>
    <col min="10" max="10" width="9.140625" style="8" bestFit="1" customWidth="1"/>
    <col min="11" max="11" width="7.85546875" style="7" bestFit="1" customWidth="1"/>
    <col min="12" max="12" width="11.7109375" style="8" bestFit="1" customWidth="1"/>
    <col min="13" max="13" width="12.140625" style="8" bestFit="1" customWidth="1"/>
    <col min="14" max="14" width="9.140625" style="8" bestFit="1" customWidth="1"/>
    <col min="15" max="15" width="7.85546875" style="7" bestFit="1" customWidth="1"/>
    <col min="16" max="16" width="11.7109375" style="8" customWidth="1"/>
    <col min="17" max="17" width="12.140625" style="8" customWidth="1"/>
    <col min="18" max="18" width="9.140625" style="8" bestFit="1" customWidth="1"/>
    <col min="19" max="19" width="7.85546875" style="7" bestFit="1" customWidth="1"/>
    <col min="20" max="20" width="11.7109375" style="8" bestFit="1" customWidth="1"/>
    <col min="21" max="21" width="12.140625" style="8" bestFit="1" customWidth="1"/>
    <col min="22" max="22" width="9.140625" style="8" bestFit="1" customWidth="1"/>
    <col min="23" max="23" width="7.85546875" style="7" bestFit="1" customWidth="1"/>
    <col min="24" max="24" width="11.7109375" style="8" bestFit="1" customWidth="1"/>
    <col min="25" max="25" width="12.140625" style="8" bestFit="1" customWidth="1"/>
    <col min="26" max="26" width="9.140625" style="8" bestFit="1"/>
    <col min="27" max="27" width="7.85546875" style="7" bestFit="1" customWidth="1"/>
    <col min="28" max="16384" width="9.140625" style="8"/>
  </cols>
  <sheetData>
    <row r="1" spans="1:27">
      <c r="A1" s="4" t="s">
        <v>6</v>
      </c>
      <c r="B1" s="5"/>
      <c r="E1" s="7"/>
      <c r="F1" s="5" t="s">
        <v>7</v>
      </c>
      <c r="G1" s="5"/>
    </row>
    <row r="2" spans="1:27" ht="12" thickBot="1">
      <c r="A2" s="4"/>
      <c r="B2" s="4"/>
      <c r="E2" s="9"/>
      <c r="F2" s="10"/>
      <c r="G2" s="10"/>
    </row>
    <row r="3" spans="1:27">
      <c r="A3" s="11"/>
      <c r="B3" s="12" t="s">
        <v>8</v>
      </c>
      <c r="C3" s="12" t="s">
        <v>8</v>
      </c>
      <c r="D3" s="12" t="s">
        <v>8</v>
      </c>
      <c r="E3" s="13"/>
      <c r="F3" s="14"/>
      <c r="G3" s="14"/>
      <c r="H3" s="12" t="s">
        <v>9</v>
      </c>
      <c r="I3" s="12" t="s">
        <v>9</v>
      </c>
      <c r="J3" s="12" t="s">
        <v>9</v>
      </c>
      <c r="K3" s="13"/>
      <c r="L3" s="15" t="s">
        <v>10</v>
      </c>
      <c r="M3" s="15" t="s">
        <v>10</v>
      </c>
      <c r="N3" s="15" t="s">
        <v>10</v>
      </c>
      <c r="O3" s="13"/>
      <c r="P3" s="15" t="s">
        <v>11</v>
      </c>
      <c r="Q3" s="15" t="s">
        <v>11</v>
      </c>
      <c r="R3" s="15" t="s">
        <v>11</v>
      </c>
      <c r="S3" s="13"/>
      <c r="T3" s="15" t="s">
        <v>12</v>
      </c>
      <c r="U3" s="15" t="s">
        <v>12</v>
      </c>
      <c r="V3" s="15" t="s">
        <v>12</v>
      </c>
      <c r="W3" s="13"/>
      <c r="X3" s="15" t="s">
        <v>13</v>
      </c>
      <c r="Y3" s="15" t="s">
        <v>13</v>
      </c>
      <c r="Z3" s="15" t="s">
        <v>13</v>
      </c>
      <c r="AA3" s="16"/>
    </row>
    <row r="4" spans="1:27" s="24" customFormat="1" ht="39" thickBot="1">
      <c r="A4" s="17" t="s">
        <v>0</v>
      </c>
      <c r="B4" s="18" t="s">
        <v>14</v>
      </c>
      <c r="C4" s="19" t="s">
        <v>15</v>
      </c>
      <c r="D4" s="20" t="s">
        <v>16</v>
      </c>
      <c r="E4" s="21" t="s">
        <v>17</v>
      </c>
      <c r="F4" s="22" t="s">
        <v>18</v>
      </c>
      <c r="G4" s="22"/>
      <c r="H4" s="18" t="s">
        <v>14</v>
      </c>
      <c r="I4" s="19" t="s">
        <v>15</v>
      </c>
      <c r="J4" s="23" t="s">
        <v>19</v>
      </c>
      <c r="K4" s="22" t="s">
        <v>20</v>
      </c>
      <c r="L4" s="18" t="s">
        <v>14</v>
      </c>
      <c r="M4" s="19" t="s">
        <v>15</v>
      </c>
      <c r="N4" s="23" t="s">
        <v>19</v>
      </c>
      <c r="O4" s="22" t="s">
        <v>21</v>
      </c>
      <c r="P4" s="18" t="s">
        <v>14</v>
      </c>
      <c r="Q4" s="19" t="s">
        <v>15</v>
      </c>
      <c r="R4" s="23" t="s">
        <v>19</v>
      </c>
      <c r="S4" s="22" t="s">
        <v>22</v>
      </c>
      <c r="T4" s="18" t="s">
        <v>14</v>
      </c>
      <c r="U4" s="19" t="s">
        <v>15</v>
      </c>
      <c r="V4" s="23" t="s">
        <v>19</v>
      </c>
      <c r="W4" s="22" t="s">
        <v>23</v>
      </c>
      <c r="X4" s="18" t="s">
        <v>14</v>
      </c>
      <c r="Y4" s="19" t="s">
        <v>15</v>
      </c>
      <c r="Z4" s="23" t="s">
        <v>19</v>
      </c>
      <c r="AA4" s="22" t="s">
        <v>24</v>
      </c>
    </row>
    <row r="5" spans="1:27" ht="11.25" customHeight="1">
      <c r="A5" s="25"/>
      <c r="B5" s="25"/>
      <c r="C5" s="26"/>
      <c r="D5" s="26"/>
      <c r="E5" s="27"/>
      <c r="F5" s="26"/>
      <c r="G5" s="26"/>
      <c r="H5" s="28"/>
      <c r="I5" s="29"/>
      <c r="J5" s="29"/>
      <c r="K5" s="30"/>
      <c r="L5" s="31"/>
      <c r="M5" s="31"/>
      <c r="N5" s="31"/>
      <c r="O5" s="30"/>
      <c r="P5" s="31"/>
      <c r="Q5" s="31"/>
      <c r="R5" s="31"/>
      <c r="S5" s="30"/>
      <c r="T5" s="31"/>
      <c r="U5" s="31"/>
      <c r="V5" s="31"/>
      <c r="W5" s="30"/>
      <c r="X5" s="31"/>
      <c r="Y5" s="31"/>
      <c r="Z5" s="31"/>
      <c r="AA5" s="30"/>
    </row>
    <row r="6" spans="1:27">
      <c r="A6" s="32" t="s">
        <v>25</v>
      </c>
      <c r="B6" s="32"/>
      <c r="C6" s="33"/>
      <c r="D6" s="33"/>
      <c r="E6" s="33"/>
      <c r="F6" s="33"/>
      <c r="G6" s="33"/>
      <c r="H6" s="34"/>
      <c r="I6" s="34"/>
      <c r="J6" s="34"/>
      <c r="K6" s="33"/>
      <c r="L6" s="34"/>
      <c r="M6" s="34"/>
      <c r="N6" s="34"/>
      <c r="O6" s="33"/>
      <c r="P6" s="34"/>
      <c r="Q6" s="34"/>
      <c r="R6" s="34"/>
      <c r="S6" s="33"/>
      <c r="T6" s="34"/>
      <c r="U6" s="34"/>
      <c r="V6" s="34"/>
      <c r="W6" s="33"/>
      <c r="X6" s="34"/>
      <c r="Y6" s="34"/>
      <c r="Z6" s="34"/>
      <c r="AA6" s="33"/>
    </row>
    <row r="7" spans="1:27">
      <c r="A7" s="35" t="s">
        <v>26</v>
      </c>
      <c r="B7" s="36">
        <v>0</v>
      </c>
      <c r="C7" s="37">
        <v>0</v>
      </c>
      <c r="D7" s="37">
        <v>0</v>
      </c>
      <c r="E7" s="38">
        <v>786</v>
      </c>
      <c r="F7" s="38">
        <v>786</v>
      </c>
      <c r="G7" s="38"/>
      <c r="H7" s="35">
        <v>0</v>
      </c>
      <c r="I7" s="37">
        <v>0</v>
      </c>
      <c r="J7" s="37">
        <v>0</v>
      </c>
      <c r="K7" s="39">
        <f>F7+H7+J7-I7</f>
        <v>786</v>
      </c>
      <c r="L7" s="40">
        <f>H7</f>
        <v>0</v>
      </c>
      <c r="M7" s="41">
        <f t="shared" ref="M7:N9" si="0">I7</f>
        <v>0</v>
      </c>
      <c r="N7" s="40">
        <f t="shared" si="0"/>
        <v>0</v>
      </c>
      <c r="O7" s="39">
        <f>K7+L7+N7-M7</f>
        <v>786</v>
      </c>
      <c r="P7" s="40">
        <f>L7</f>
        <v>0</v>
      </c>
      <c r="Q7" s="41">
        <f t="shared" ref="Q7:R9" si="1">M7</f>
        <v>0</v>
      </c>
      <c r="R7" s="40">
        <f t="shared" si="1"/>
        <v>0</v>
      </c>
      <c r="S7" s="39">
        <f>O7+P7+R7-Q7</f>
        <v>786</v>
      </c>
      <c r="T7" s="40">
        <f>P7</f>
        <v>0</v>
      </c>
      <c r="U7" s="41">
        <f t="shared" ref="U7:V9" si="2">Q7</f>
        <v>0</v>
      </c>
      <c r="V7" s="40">
        <f t="shared" si="2"/>
        <v>0</v>
      </c>
      <c r="W7" s="39">
        <f>S7+T7+V7-U7</f>
        <v>786</v>
      </c>
      <c r="X7" s="40">
        <f>T7</f>
        <v>0</v>
      </c>
      <c r="Y7" s="41">
        <f t="shared" ref="Y7:Z9" si="3">U7</f>
        <v>0</v>
      </c>
      <c r="Z7" s="40">
        <f t="shared" si="3"/>
        <v>0</v>
      </c>
      <c r="AA7" s="42">
        <f>W7+X7+Z7-Y7</f>
        <v>786</v>
      </c>
    </row>
    <row r="8" spans="1:27">
      <c r="A8" s="35" t="s">
        <v>27</v>
      </c>
      <c r="B8" s="36">
        <v>0</v>
      </c>
      <c r="C8" s="37">
        <v>0</v>
      </c>
      <c r="D8" s="37">
        <v>0</v>
      </c>
      <c r="E8" s="38">
        <v>0</v>
      </c>
      <c r="F8" s="38">
        <v>0</v>
      </c>
      <c r="G8" s="38"/>
      <c r="H8" s="35">
        <v>0</v>
      </c>
      <c r="I8" s="37">
        <v>0</v>
      </c>
      <c r="J8" s="37">
        <v>0</v>
      </c>
      <c r="K8" s="39">
        <f>F8+H8+J8-I8</f>
        <v>0</v>
      </c>
      <c r="L8" s="40">
        <f t="shared" ref="L8:L9" si="4">H8</f>
        <v>0</v>
      </c>
      <c r="M8" s="41">
        <f t="shared" si="0"/>
        <v>0</v>
      </c>
      <c r="N8" s="40">
        <f t="shared" si="0"/>
        <v>0</v>
      </c>
      <c r="O8" s="39">
        <f>K8+L8+N8-M8</f>
        <v>0</v>
      </c>
      <c r="P8" s="40">
        <f t="shared" ref="P8:P9" si="5">L8</f>
        <v>0</v>
      </c>
      <c r="Q8" s="41">
        <f t="shared" si="1"/>
        <v>0</v>
      </c>
      <c r="R8" s="40">
        <f t="shared" si="1"/>
        <v>0</v>
      </c>
      <c r="S8" s="39">
        <f>O8+P8+R8-Q8</f>
        <v>0</v>
      </c>
      <c r="T8" s="40">
        <f t="shared" ref="T8:T9" si="6">P8</f>
        <v>0</v>
      </c>
      <c r="U8" s="41">
        <f t="shared" si="2"/>
        <v>0</v>
      </c>
      <c r="V8" s="40">
        <f t="shared" si="2"/>
        <v>0</v>
      </c>
      <c r="W8" s="39">
        <f>S8+T8+V8-U8</f>
        <v>0</v>
      </c>
      <c r="X8" s="40">
        <f t="shared" ref="X8:X9" si="7">T8</f>
        <v>0</v>
      </c>
      <c r="Y8" s="41">
        <f t="shared" si="3"/>
        <v>0</v>
      </c>
      <c r="Z8" s="40">
        <f t="shared" si="3"/>
        <v>0</v>
      </c>
      <c r="AA8" s="42">
        <f>W8+X8+Z8-Y8</f>
        <v>0</v>
      </c>
    </row>
    <row r="9" spans="1:27">
      <c r="A9" s="35" t="s">
        <v>28</v>
      </c>
      <c r="B9" s="37">
        <v>14555</v>
      </c>
      <c r="C9" s="37">
        <v>21409</v>
      </c>
      <c r="D9" s="37">
        <v>0</v>
      </c>
      <c r="E9" s="38">
        <v>1149359</v>
      </c>
      <c r="F9" s="38">
        <v>1145908.8692289367</v>
      </c>
      <c r="G9" s="38"/>
      <c r="H9" s="43">
        <v>12000</v>
      </c>
      <c r="I9" s="44">
        <v>12000</v>
      </c>
      <c r="J9" s="45">
        <v>5000</v>
      </c>
      <c r="K9" s="39">
        <f>F9+H9+J9-I9</f>
        <v>1150908.8692289367</v>
      </c>
      <c r="L9" s="40">
        <f t="shared" si="4"/>
        <v>12000</v>
      </c>
      <c r="M9" s="41">
        <f t="shared" si="0"/>
        <v>12000</v>
      </c>
      <c r="N9" s="40">
        <f t="shared" si="0"/>
        <v>5000</v>
      </c>
      <c r="O9" s="39">
        <f>K9+L9+N9-M9</f>
        <v>1155908.8692289367</v>
      </c>
      <c r="P9" s="40">
        <f t="shared" si="5"/>
        <v>12000</v>
      </c>
      <c r="Q9" s="41">
        <f t="shared" si="1"/>
        <v>12000</v>
      </c>
      <c r="R9" s="40">
        <f t="shared" si="1"/>
        <v>5000</v>
      </c>
      <c r="S9" s="39">
        <f>O9+P9+R9-Q9</f>
        <v>1160908.8692289367</v>
      </c>
      <c r="T9" s="40">
        <f t="shared" si="6"/>
        <v>12000</v>
      </c>
      <c r="U9" s="41">
        <f t="shared" si="2"/>
        <v>12000</v>
      </c>
      <c r="V9" s="40">
        <f t="shared" si="2"/>
        <v>5000</v>
      </c>
      <c r="W9" s="39">
        <f>S9+T9+V9-U9</f>
        <v>1165908.8692289367</v>
      </c>
      <c r="X9" s="40">
        <f t="shared" si="7"/>
        <v>12000</v>
      </c>
      <c r="Y9" s="41">
        <f t="shared" si="3"/>
        <v>12000</v>
      </c>
      <c r="Z9" s="40">
        <f t="shared" si="3"/>
        <v>5000</v>
      </c>
      <c r="AA9" s="42">
        <f>W9+X9+Z9-Y9</f>
        <v>1170908.8692289367</v>
      </c>
    </row>
    <row r="10" spans="1:27">
      <c r="A10" s="35" t="s">
        <v>29</v>
      </c>
      <c r="B10" s="39">
        <f>SUM(B7:B9)</f>
        <v>14555</v>
      </c>
      <c r="C10" s="39">
        <f>SUM(C7:C9)</f>
        <v>21409</v>
      </c>
      <c r="D10" s="39">
        <f>SUM(D7:D9)</f>
        <v>0</v>
      </c>
      <c r="E10" s="39">
        <v>1150145</v>
      </c>
      <c r="F10" s="39">
        <f>SUM(F7:F9)</f>
        <v>1146694.8692289367</v>
      </c>
      <c r="G10" s="39"/>
      <c r="H10" s="39">
        <f t="shared" ref="H10:AA10" si="8">SUM(H7:H9)</f>
        <v>12000</v>
      </c>
      <c r="I10" s="39">
        <f t="shared" si="8"/>
        <v>12000</v>
      </c>
      <c r="J10" s="39">
        <f t="shared" si="8"/>
        <v>5000</v>
      </c>
      <c r="K10" s="39">
        <f t="shared" si="8"/>
        <v>1151694.8692289367</v>
      </c>
      <c r="L10" s="39">
        <f t="shared" si="8"/>
        <v>12000</v>
      </c>
      <c r="M10" s="39">
        <f t="shared" si="8"/>
        <v>12000</v>
      </c>
      <c r="N10" s="39">
        <f t="shared" si="8"/>
        <v>5000</v>
      </c>
      <c r="O10" s="39">
        <f t="shared" si="8"/>
        <v>1156694.8692289367</v>
      </c>
      <c r="P10" s="39">
        <f t="shared" si="8"/>
        <v>12000</v>
      </c>
      <c r="Q10" s="39">
        <f t="shared" si="8"/>
        <v>12000</v>
      </c>
      <c r="R10" s="39">
        <f t="shared" si="8"/>
        <v>5000</v>
      </c>
      <c r="S10" s="39">
        <f t="shared" si="8"/>
        <v>1161694.8692289367</v>
      </c>
      <c r="T10" s="39">
        <f t="shared" si="8"/>
        <v>12000</v>
      </c>
      <c r="U10" s="39">
        <f t="shared" si="8"/>
        <v>12000</v>
      </c>
      <c r="V10" s="39">
        <f t="shared" si="8"/>
        <v>5000</v>
      </c>
      <c r="W10" s="39">
        <f t="shared" si="8"/>
        <v>1166694.8692289367</v>
      </c>
      <c r="X10" s="39">
        <f t="shared" si="8"/>
        <v>12000</v>
      </c>
      <c r="Y10" s="39">
        <f t="shared" si="8"/>
        <v>12000</v>
      </c>
      <c r="Z10" s="39">
        <f t="shared" si="8"/>
        <v>5000</v>
      </c>
      <c r="AA10" s="39">
        <f t="shared" si="8"/>
        <v>1171694.8692289367</v>
      </c>
    </row>
    <row r="11" spans="1:27">
      <c r="A11" s="32" t="s">
        <v>30</v>
      </c>
      <c r="B11" s="46"/>
      <c r="C11" s="47"/>
      <c r="D11" s="47"/>
      <c r="E11" s="47"/>
      <c r="F11" s="47"/>
      <c r="G11" s="47"/>
      <c r="H11" s="48"/>
      <c r="I11" s="48"/>
      <c r="J11" s="48"/>
      <c r="K11" s="47"/>
      <c r="L11" s="48"/>
      <c r="M11" s="48"/>
      <c r="N11" s="48"/>
      <c r="O11" s="47"/>
      <c r="P11" s="48"/>
      <c r="Q11" s="48"/>
      <c r="R11" s="48"/>
      <c r="S11" s="47"/>
      <c r="T11" s="48"/>
      <c r="U11" s="48"/>
      <c r="V11" s="48"/>
      <c r="W11" s="47"/>
      <c r="X11" s="48"/>
      <c r="Y11" s="48"/>
      <c r="Z11" s="48"/>
      <c r="AA11" s="33"/>
    </row>
    <row r="12" spans="1:27">
      <c r="A12" s="35" t="s">
        <v>26</v>
      </c>
      <c r="B12" s="36">
        <v>0</v>
      </c>
      <c r="C12" s="37">
        <v>0</v>
      </c>
      <c r="D12" s="37">
        <v>0</v>
      </c>
      <c r="E12" s="38">
        <v>1006</v>
      </c>
      <c r="F12" s="38">
        <v>1249</v>
      </c>
      <c r="G12" s="38"/>
      <c r="H12" s="43">
        <v>0</v>
      </c>
      <c r="I12" s="44">
        <v>200</v>
      </c>
      <c r="J12" s="43">
        <v>0</v>
      </c>
      <c r="K12" s="39">
        <f>F12+H12+J12-I12</f>
        <v>1049</v>
      </c>
      <c r="L12" s="40">
        <f>H12</f>
        <v>0</v>
      </c>
      <c r="M12" s="41">
        <f t="shared" ref="M12:N14" si="9">I12</f>
        <v>200</v>
      </c>
      <c r="N12" s="40">
        <f t="shared" si="9"/>
        <v>0</v>
      </c>
      <c r="O12" s="39">
        <f>K12+L12+N12-M12</f>
        <v>849</v>
      </c>
      <c r="P12" s="40">
        <f>L12</f>
        <v>0</v>
      </c>
      <c r="Q12" s="41">
        <f t="shared" ref="Q12:R14" si="10">M12</f>
        <v>200</v>
      </c>
      <c r="R12" s="40">
        <f t="shared" si="10"/>
        <v>0</v>
      </c>
      <c r="S12" s="39">
        <f>O12+P12+R12-Q12</f>
        <v>649</v>
      </c>
      <c r="T12" s="40">
        <f>P12</f>
        <v>0</v>
      </c>
      <c r="U12" s="41">
        <f t="shared" ref="U12:V14" si="11">Q12</f>
        <v>200</v>
      </c>
      <c r="V12" s="40">
        <f t="shared" si="11"/>
        <v>0</v>
      </c>
      <c r="W12" s="39">
        <f>S12+T12+V12-U12</f>
        <v>449</v>
      </c>
      <c r="X12" s="40">
        <f>T12</f>
        <v>0</v>
      </c>
      <c r="Y12" s="41">
        <f t="shared" ref="Y12:Z14" si="12">U12</f>
        <v>200</v>
      </c>
      <c r="Z12" s="40">
        <f t="shared" si="12"/>
        <v>0</v>
      </c>
      <c r="AA12" s="42">
        <f>W12+X12+Z12-Y12</f>
        <v>249</v>
      </c>
    </row>
    <row r="13" spans="1:27">
      <c r="A13" s="35" t="s">
        <v>27</v>
      </c>
      <c r="B13" s="37">
        <v>224</v>
      </c>
      <c r="C13" s="37">
        <v>2752</v>
      </c>
      <c r="D13" s="37">
        <v>0</v>
      </c>
      <c r="E13" s="38">
        <v>217394</v>
      </c>
      <c r="F13" s="38">
        <v>217103.05813759426</v>
      </c>
      <c r="G13" s="38"/>
      <c r="H13" s="43">
        <v>1000</v>
      </c>
      <c r="I13" s="44">
        <v>2000</v>
      </c>
      <c r="J13" s="43">
        <v>0</v>
      </c>
      <c r="K13" s="39">
        <f>F13+H13+J13-I13</f>
        <v>216103.05813759426</v>
      </c>
      <c r="L13" s="40">
        <f t="shared" ref="L13:L14" si="13">H13</f>
        <v>1000</v>
      </c>
      <c r="M13" s="41">
        <f t="shared" si="9"/>
        <v>2000</v>
      </c>
      <c r="N13" s="40">
        <f t="shared" si="9"/>
        <v>0</v>
      </c>
      <c r="O13" s="39">
        <f>K13+L13+N13-M13</f>
        <v>215103.05813759426</v>
      </c>
      <c r="P13" s="40">
        <f t="shared" ref="P13:P14" si="14">L13</f>
        <v>1000</v>
      </c>
      <c r="Q13" s="41">
        <f t="shared" si="10"/>
        <v>2000</v>
      </c>
      <c r="R13" s="40">
        <f t="shared" si="10"/>
        <v>0</v>
      </c>
      <c r="S13" s="39">
        <f>O13+P13+R13-Q13</f>
        <v>214103.05813759426</v>
      </c>
      <c r="T13" s="40">
        <f t="shared" ref="T13:T14" si="15">P13</f>
        <v>1000</v>
      </c>
      <c r="U13" s="41">
        <f t="shared" si="11"/>
        <v>2000</v>
      </c>
      <c r="V13" s="40">
        <f t="shared" si="11"/>
        <v>0</v>
      </c>
      <c r="W13" s="39">
        <f>S13+T13+V13-U13</f>
        <v>213103.05813759426</v>
      </c>
      <c r="X13" s="40">
        <f t="shared" ref="X13:X14" si="16">T13</f>
        <v>1000</v>
      </c>
      <c r="Y13" s="41">
        <f t="shared" si="12"/>
        <v>2000</v>
      </c>
      <c r="Z13" s="40">
        <f t="shared" si="12"/>
        <v>0</v>
      </c>
      <c r="AA13" s="42">
        <f>W13+X13+Z13-Y13</f>
        <v>212103.05813759426</v>
      </c>
    </row>
    <row r="14" spans="1:27">
      <c r="A14" s="35" t="s">
        <v>28</v>
      </c>
      <c r="B14" s="37">
        <v>16232</v>
      </c>
      <c r="C14" s="37">
        <v>16232</v>
      </c>
      <c r="D14" s="37">
        <v>1953</v>
      </c>
      <c r="E14" s="38">
        <v>1859420</v>
      </c>
      <c r="F14" s="38">
        <v>1833286.8894600584</v>
      </c>
      <c r="G14" s="38"/>
      <c r="H14" s="43">
        <v>7000</v>
      </c>
      <c r="I14" s="44">
        <v>7000</v>
      </c>
      <c r="J14" s="43">
        <v>8000</v>
      </c>
      <c r="K14" s="39">
        <f>F14+H14+J14-I14</f>
        <v>1841286.8894600584</v>
      </c>
      <c r="L14" s="40">
        <f t="shared" si="13"/>
        <v>7000</v>
      </c>
      <c r="M14" s="41">
        <f t="shared" si="9"/>
        <v>7000</v>
      </c>
      <c r="N14" s="40">
        <f t="shared" si="9"/>
        <v>8000</v>
      </c>
      <c r="O14" s="39">
        <f>K14+L14+N14-M14</f>
        <v>1849286.8894600584</v>
      </c>
      <c r="P14" s="40">
        <f t="shared" si="14"/>
        <v>7000</v>
      </c>
      <c r="Q14" s="41">
        <f t="shared" si="10"/>
        <v>7000</v>
      </c>
      <c r="R14" s="40">
        <f t="shared" si="10"/>
        <v>8000</v>
      </c>
      <c r="S14" s="39">
        <f>O14+P14+R14-Q14</f>
        <v>1857286.8894600584</v>
      </c>
      <c r="T14" s="40">
        <f t="shared" si="15"/>
        <v>7000</v>
      </c>
      <c r="U14" s="41">
        <f t="shared" si="11"/>
        <v>7000</v>
      </c>
      <c r="V14" s="40">
        <f t="shared" si="11"/>
        <v>8000</v>
      </c>
      <c r="W14" s="39">
        <f>S14+T14+V14-U14</f>
        <v>1865286.8894600584</v>
      </c>
      <c r="X14" s="40">
        <f t="shared" si="16"/>
        <v>7000</v>
      </c>
      <c r="Y14" s="41">
        <f t="shared" si="12"/>
        <v>7000</v>
      </c>
      <c r="Z14" s="40">
        <f t="shared" si="12"/>
        <v>8000</v>
      </c>
      <c r="AA14" s="42">
        <f>W14+X14+Z14-Y14</f>
        <v>1873286.8894600584</v>
      </c>
    </row>
    <row r="15" spans="1:27">
      <c r="A15" s="35" t="s">
        <v>31</v>
      </c>
      <c r="B15" s="39">
        <f>SUM(B12:B14)</f>
        <v>16456</v>
      </c>
      <c r="C15" s="39">
        <f>SUM(C12:C14)</f>
        <v>18984</v>
      </c>
      <c r="D15" s="39">
        <f>SUM(D12:D14)</f>
        <v>1953</v>
      </c>
      <c r="E15" s="39">
        <v>2077820</v>
      </c>
      <c r="F15" s="39">
        <f>SUM(F12:F14)</f>
        <v>2051638.9475976527</v>
      </c>
      <c r="G15" s="39"/>
      <c r="H15" s="39">
        <f t="shared" ref="H15:AA15" si="17">SUM(H12:H14)</f>
        <v>8000</v>
      </c>
      <c r="I15" s="39">
        <f t="shared" si="17"/>
        <v>9200</v>
      </c>
      <c r="J15" s="39">
        <f t="shared" si="17"/>
        <v>8000</v>
      </c>
      <c r="K15" s="39">
        <f t="shared" si="17"/>
        <v>2058438.9475976527</v>
      </c>
      <c r="L15" s="39">
        <f t="shared" si="17"/>
        <v>8000</v>
      </c>
      <c r="M15" s="39">
        <f t="shared" si="17"/>
        <v>9200</v>
      </c>
      <c r="N15" s="39">
        <f t="shared" si="17"/>
        <v>8000</v>
      </c>
      <c r="O15" s="39">
        <f t="shared" si="17"/>
        <v>2065238.9475976527</v>
      </c>
      <c r="P15" s="39">
        <f t="shared" si="17"/>
        <v>8000</v>
      </c>
      <c r="Q15" s="39">
        <f t="shared" si="17"/>
        <v>9200</v>
      </c>
      <c r="R15" s="39">
        <f t="shared" si="17"/>
        <v>8000</v>
      </c>
      <c r="S15" s="39">
        <f t="shared" si="17"/>
        <v>2072038.9475976527</v>
      </c>
      <c r="T15" s="39">
        <f t="shared" si="17"/>
        <v>8000</v>
      </c>
      <c r="U15" s="39">
        <f t="shared" si="17"/>
        <v>9200</v>
      </c>
      <c r="V15" s="39">
        <f t="shared" si="17"/>
        <v>8000</v>
      </c>
      <c r="W15" s="39">
        <f t="shared" si="17"/>
        <v>2078838.9475976527</v>
      </c>
      <c r="X15" s="39">
        <f t="shared" si="17"/>
        <v>8000</v>
      </c>
      <c r="Y15" s="39">
        <f t="shared" si="17"/>
        <v>9200</v>
      </c>
      <c r="Z15" s="39">
        <f t="shared" si="17"/>
        <v>8000</v>
      </c>
      <c r="AA15" s="39">
        <f t="shared" si="17"/>
        <v>2085638.9475976527</v>
      </c>
    </row>
    <row r="16" spans="1:27">
      <c r="A16" s="35"/>
      <c r="B16" s="35"/>
      <c r="C16" s="38"/>
      <c r="D16" s="38"/>
      <c r="E16" s="38"/>
      <c r="F16" s="38"/>
      <c r="G16" s="38"/>
      <c r="H16" s="43"/>
      <c r="I16" s="43"/>
      <c r="J16" s="43"/>
      <c r="K16" s="38"/>
      <c r="L16" s="43"/>
      <c r="M16" s="43"/>
      <c r="N16" s="43"/>
      <c r="O16" s="38"/>
      <c r="P16" s="43"/>
      <c r="Q16" s="43"/>
      <c r="R16" s="43"/>
      <c r="S16" s="38"/>
      <c r="T16" s="43"/>
      <c r="U16" s="43"/>
      <c r="V16" s="43"/>
      <c r="W16" s="38"/>
      <c r="X16" s="43"/>
      <c r="Y16" s="43"/>
      <c r="Z16" s="43"/>
      <c r="AA16" s="49"/>
    </row>
    <row r="17" spans="1:27">
      <c r="A17" s="32" t="s">
        <v>32</v>
      </c>
      <c r="B17" s="46"/>
      <c r="C17" s="47"/>
      <c r="D17" s="47"/>
      <c r="E17" s="47"/>
      <c r="F17" s="47"/>
      <c r="G17" s="47"/>
      <c r="H17" s="48"/>
      <c r="I17" s="48"/>
      <c r="J17" s="48"/>
      <c r="K17" s="47"/>
      <c r="L17" s="48"/>
      <c r="M17" s="48"/>
      <c r="N17" s="48"/>
      <c r="O17" s="47"/>
      <c r="P17" s="48"/>
      <c r="Q17" s="48"/>
      <c r="R17" s="48"/>
      <c r="S17" s="47"/>
      <c r="T17" s="48"/>
      <c r="U17" s="48"/>
      <c r="V17" s="48"/>
      <c r="W17" s="47"/>
      <c r="X17" s="48"/>
      <c r="Y17" s="48"/>
      <c r="Z17" s="48"/>
      <c r="AA17" s="33"/>
    </row>
    <row r="18" spans="1:27">
      <c r="A18" s="36" t="s">
        <v>33</v>
      </c>
      <c r="B18" s="36">
        <v>0</v>
      </c>
      <c r="C18" s="44">
        <v>0</v>
      </c>
      <c r="D18" s="44">
        <v>0</v>
      </c>
      <c r="E18" s="38">
        <v>15</v>
      </c>
      <c r="F18" s="38">
        <v>15</v>
      </c>
      <c r="G18" s="38"/>
      <c r="H18" s="44">
        <v>2</v>
      </c>
      <c r="I18" s="44">
        <v>2</v>
      </c>
      <c r="J18" s="44">
        <v>0</v>
      </c>
      <c r="K18" s="39">
        <f>F18+H18+J18-I18</f>
        <v>15</v>
      </c>
      <c r="L18" s="44">
        <v>1</v>
      </c>
      <c r="M18" s="44">
        <v>1</v>
      </c>
      <c r="N18" s="44">
        <v>0</v>
      </c>
      <c r="O18" s="39">
        <f>K18+L18+N18-M18</f>
        <v>15</v>
      </c>
      <c r="P18" s="44">
        <v>0</v>
      </c>
      <c r="Q18" s="44">
        <v>0</v>
      </c>
      <c r="R18" s="44">
        <v>0</v>
      </c>
      <c r="S18" s="39">
        <f>O18+P18+R18-Q18</f>
        <v>15</v>
      </c>
      <c r="T18" s="44">
        <v>1</v>
      </c>
      <c r="U18" s="44">
        <v>1</v>
      </c>
      <c r="V18" s="44">
        <v>0</v>
      </c>
      <c r="W18" s="39">
        <f>S18+T18+V18-U18</f>
        <v>15</v>
      </c>
      <c r="X18" s="44">
        <v>1</v>
      </c>
      <c r="Y18" s="44">
        <v>1</v>
      </c>
      <c r="Z18" s="44">
        <v>0</v>
      </c>
      <c r="AA18" s="42">
        <f>W18+X18+Z18-Y18</f>
        <v>15</v>
      </c>
    </row>
    <row r="19" spans="1:27">
      <c r="A19" s="36" t="s">
        <v>34</v>
      </c>
      <c r="B19" s="36">
        <v>0</v>
      </c>
      <c r="C19" s="44">
        <v>0</v>
      </c>
      <c r="D19" s="44">
        <v>0</v>
      </c>
      <c r="E19" s="38">
        <v>56</v>
      </c>
      <c r="F19" s="38">
        <v>55</v>
      </c>
      <c r="G19" s="38"/>
      <c r="H19" s="44">
        <v>12</v>
      </c>
      <c r="I19" s="44">
        <v>12</v>
      </c>
      <c r="J19" s="44">
        <v>0</v>
      </c>
      <c r="K19" s="39">
        <f>F19+H19+J19-I19</f>
        <v>55</v>
      </c>
      <c r="L19" s="44">
        <v>3</v>
      </c>
      <c r="M19" s="44">
        <v>3</v>
      </c>
      <c r="N19" s="44">
        <v>0</v>
      </c>
      <c r="O19" s="39">
        <f>K19+L19+N19-M19</f>
        <v>55</v>
      </c>
      <c r="P19" s="44">
        <v>2</v>
      </c>
      <c r="Q19" s="44">
        <v>2</v>
      </c>
      <c r="R19" s="44">
        <v>0</v>
      </c>
      <c r="S19" s="39">
        <f>O19+P19+R19-Q19</f>
        <v>55</v>
      </c>
      <c r="T19" s="44">
        <v>2</v>
      </c>
      <c r="U19" s="44">
        <v>2</v>
      </c>
      <c r="V19" s="44">
        <v>0</v>
      </c>
      <c r="W19" s="39">
        <f>S19+T19+V19-U19</f>
        <v>55</v>
      </c>
      <c r="X19" s="44">
        <v>0</v>
      </c>
      <c r="Y19" s="44">
        <v>0</v>
      </c>
      <c r="Z19" s="44">
        <v>0</v>
      </c>
      <c r="AA19" s="42">
        <f>W19+X19+Z19-Y19</f>
        <v>55</v>
      </c>
    </row>
    <row r="20" spans="1:27">
      <c r="A20" s="32" t="s">
        <v>35</v>
      </c>
      <c r="B20" s="46"/>
      <c r="C20" s="47"/>
      <c r="D20" s="47"/>
      <c r="E20" s="47"/>
      <c r="F20" s="47"/>
      <c r="G20" s="47"/>
      <c r="H20" s="48"/>
      <c r="I20" s="48"/>
      <c r="J20" s="48"/>
      <c r="K20" s="47"/>
      <c r="L20" s="48"/>
      <c r="M20" s="48"/>
      <c r="N20" s="48"/>
      <c r="O20" s="47"/>
      <c r="P20" s="48"/>
      <c r="Q20" s="48"/>
      <c r="R20" s="48"/>
      <c r="S20" s="47"/>
      <c r="T20" s="48"/>
      <c r="U20" s="48"/>
      <c r="V20" s="48"/>
      <c r="W20" s="47"/>
      <c r="X20" s="48"/>
      <c r="Y20" s="48"/>
      <c r="Z20" s="48"/>
      <c r="AA20" s="33"/>
    </row>
    <row r="21" spans="1:27">
      <c r="A21" s="36" t="s">
        <v>36</v>
      </c>
      <c r="B21" s="44" t="s">
        <v>37</v>
      </c>
      <c r="C21" s="44">
        <v>0</v>
      </c>
      <c r="D21" s="50">
        <v>11</v>
      </c>
      <c r="E21" s="38">
        <v>673</v>
      </c>
      <c r="F21" s="38">
        <v>677</v>
      </c>
      <c r="G21" s="38"/>
      <c r="H21" s="51" t="s">
        <v>37</v>
      </c>
      <c r="I21" s="51" t="s">
        <v>37</v>
      </c>
      <c r="J21" s="43">
        <v>10</v>
      </c>
      <c r="K21" s="39">
        <f>F21+J21</f>
        <v>687</v>
      </c>
      <c r="L21" s="51" t="s">
        <v>37</v>
      </c>
      <c r="M21" s="51" t="s">
        <v>37</v>
      </c>
      <c r="N21" s="44">
        <f>J21</f>
        <v>10</v>
      </c>
      <c r="O21" s="39">
        <f>K21+N21</f>
        <v>697</v>
      </c>
      <c r="P21" s="51" t="s">
        <v>37</v>
      </c>
      <c r="Q21" s="51" t="s">
        <v>37</v>
      </c>
      <c r="R21" s="44">
        <f>N21</f>
        <v>10</v>
      </c>
      <c r="S21" s="39">
        <f>O21+R21</f>
        <v>707</v>
      </c>
      <c r="T21" s="51" t="s">
        <v>37</v>
      </c>
      <c r="U21" s="51" t="s">
        <v>37</v>
      </c>
      <c r="V21" s="44">
        <f>R21</f>
        <v>10</v>
      </c>
      <c r="W21" s="39">
        <f>S21+V21</f>
        <v>717</v>
      </c>
      <c r="X21" s="51" t="s">
        <v>37</v>
      </c>
      <c r="Y21" s="51" t="s">
        <v>37</v>
      </c>
      <c r="Z21" s="44">
        <f>V21</f>
        <v>10</v>
      </c>
      <c r="AA21" s="42">
        <f>W21+Z21</f>
        <v>727</v>
      </c>
    </row>
    <row r="22" spans="1:27">
      <c r="A22" s="36" t="s">
        <v>38</v>
      </c>
      <c r="B22" s="44">
        <v>3</v>
      </c>
      <c r="C22" s="44">
        <v>0</v>
      </c>
      <c r="D22" s="44">
        <v>0</v>
      </c>
      <c r="E22" s="38">
        <v>689</v>
      </c>
      <c r="F22" s="38">
        <v>691</v>
      </c>
      <c r="G22" s="38"/>
      <c r="H22" s="43">
        <v>20</v>
      </c>
      <c r="I22" s="44">
        <v>25</v>
      </c>
      <c r="J22" s="43">
        <v>7</v>
      </c>
      <c r="K22" s="39">
        <f>F22+H22+J22-I22</f>
        <v>693</v>
      </c>
      <c r="L22" s="43">
        <f>H22</f>
        <v>20</v>
      </c>
      <c r="M22" s="43">
        <f t="shared" ref="M22:N23" si="18">I22</f>
        <v>25</v>
      </c>
      <c r="N22" s="43">
        <f t="shared" si="18"/>
        <v>7</v>
      </c>
      <c r="O22" s="39">
        <f>K22+L22+N22-M22</f>
        <v>695</v>
      </c>
      <c r="P22" s="43">
        <f>L22</f>
        <v>20</v>
      </c>
      <c r="Q22" s="43">
        <f t="shared" ref="Q22:R23" si="19">M22</f>
        <v>25</v>
      </c>
      <c r="R22" s="43">
        <f t="shared" si="19"/>
        <v>7</v>
      </c>
      <c r="S22" s="39">
        <f>O22+P22+R22-Q22</f>
        <v>697</v>
      </c>
      <c r="T22" s="43">
        <f>P22</f>
        <v>20</v>
      </c>
      <c r="U22" s="43">
        <f t="shared" ref="U22:V23" si="20">Q22</f>
        <v>25</v>
      </c>
      <c r="V22" s="43">
        <f t="shared" si="20"/>
        <v>7</v>
      </c>
      <c r="W22" s="39">
        <f>S22+T22+V22-U22</f>
        <v>699</v>
      </c>
      <c r="X22" s="43">
        <f>T22</f>
        <v>20</v>
      </c>
      <c r="Y22" s="43">
        <f t="shared" ref="Y22:Z23" si="21">U22</f>
        <v>25</v>
      </c>
      <c r="Z22" s="43">
        <f t="shared" si="21"/>
        <v>7</v>
      </c>
      <c r="AA22" s="42">
        <f>W22+X22+Z22-Y22</f>
        <v>701</v>
      </c>
    </row>
    <row r="23" spans="1:27">
      <c r="A23" s="35" t="s">
        <v>39</v>
      </c>
      <c r="B23" s="44">
        <v>0</v>
      </c>
      <c r="C23" s="44">
        <v>0</v>
      </c>
      <c r="D23" s="44">
        <v>0</v>
      </c>
      <c r="E23" s="38"/>
      <c r="F23" s="38">
        <v>17</v>
      </c>
      <c r="G23" s="38"/>
      <c r="H23" s="43">
        <v>0</v>
      </c>
      <c r="I23" s="43">
        <v>0</v>
      </c>
      <c r="J23" s="43">
        <v>0</v>
      </c>
      <c r="K23" s="39">
        <f>F23+H23+J23-I23</f>
        <v>17</v>
      </c>
      <c r="L23" s="43">
        <f>H23</f>
        <v>0</v>
      </c>
      <c r="M23" s="43">
        <f t="shared" si="18"/>
        <v>0</v>
      </c>
      <c r="N23" s="43">
        <f t="shared" si="18"/>
        <v>0</v>
      </c>
      <c r="O23" s="39">
        <f>K23+L23+N23-M23</f>
        <v>17</v>
      </c>
      <c r="P23" s="43">
        <f>L23</f>
        <v>0</v>
      </c>
      <c r="Q23" s="43">
        <f t="shared" si="19"/>
        <v>0</v>
      </c>
      <c r="R23" s="43">
        <f t="shared" si="19"/>
        <v>0</v>
      </c>
      <c r="S23" s="39">
        <f>O23+P23+R23-Q23</f>
        <v>17</v>
      </c>
      <c r="T23" s="43">
        <f>P23</f>
        <v>0</v>
      </c>
      <c r="U23" s="43">
        <f t="shared" si="20"/>
        <v>0</v>
      </c>
      <c r="V23" s="43">
        <f t="shared" si="20"/>
        <v>0</v>
      </c>
      <c r="W23" s="39">
        <f>S23+T23+V23-U23</f>
        <v>17</v>
      </c>
      <c r="X23" s="43">
        <f>T23</f>
        <v>0</v>
      </c>
      <c r="Y23" s="43">
        <f t="shared" si="21"/>
        <v>0</v>
      </c>
      <c r="Z23" s="43">
        <f t="shared" si="21"/>
        <v>0</v>
      </c>
      <c r="AA23" s="42">
        <f>W23+X23+Z23-Y23</f>
        <v>17</v>
      </c>
    </row>
    <row r="24" spans="1:27">
      <c r="A24" s="32" t="s">
        <v>40</v>
      </c>
      <c r="B24" s="46"/>
      <c r="C24" s="47"/>
      <c r="D24" s="47"/>
      <c r="E24" s="47"/>
      <c r="F24" s="47"/>
      <c r="G24" s="52"/>
      <c r="H24" s="48"/>
      <c r="I24" s="48"/>
      <c r="J24" s="48"/>
      <c r="K24" s="47"/>
      <c r="L24" s="48"/>
      <c r="M24" s="48"/>
      <c r="N24" s="48"/>
      <c r="O24" s="47"/>
      <c r="P24" s="48"/>
      <c r="Q24" s="48"/>
      <c r="R24" s="48"/>
      <c r="S24" s="47"/>
      <c r="T24" s="48"/>
      <c r="U24" s="48"/>
      <c r="V24" s="48"/>
      <c r="W24" s="47"/>
      <c r="X24" s="48"/>
      <c r="Y24" s="48"/>
      <c r="Z24" s="48"/>
      <c r="AA24" s="47"/>
    </row>
    <row r="25" spans="1:27">
      <c r="A25" s="35" t="s">
        <v>41</v>
      </c>
      <c r="B25" s="51" t="s">
        <v>37</v>
      </c>
      <c r="C25" s="51" t="s">
        <v>37</v>
      </c>
      <c r="D25" s="51" t="s">
        <v>37</v>
      </c>
      <c r="E25" s="51" t="s">
        <v>37</v>
      </c>
      <c r="F25" s="51">
        <v>89589</v>
      </c>
      <c r="G25" s="53"/>
      <c r="H25" s="51" t="s">
        <v>37</v>
      </c>
      <c r="I25" s="51" t="s">
        <v>37</v>
      </c>
      <c r="J25" s="51" t="s">
        <v>37</v>
      </c>
      <c r="K25" s="51" t="s">
        <v>37</v>
      </c>
      <c r="L25" s="51" t="s">
        <v>37</v>
      </c>
      <c r="M25" s="51" t="s">
        <v>37</v>
      </c>
      <c r="N25" s="51" t="s">
        <v>37</v>
      </c>
      <c r="O25" s="51" t="s">
        <v>37</v>
      </c>
      <c r="P25" s="51" t="s">
        <v>37</v>
      </c>
      <c r="Q25" s="51" t="s">
        <v>37</v>
      </c>
      <c r="R25" s="51" t="s">
        <v>37</v>
      </c>
      <c r="S25" s="51" t="s">
        <v>37</v>
      </c>
      <c r="T25" s="51" t="s">
        <v>37</v>
      </c>
      <c r="U25" s="51" t="s">
        <v>37</v>
      </c>
      <c r="V25" s="51" t="s">
        <v>37</v>
      </c>
      <c r="W25" s="51" t="s">
        <v>37</v>
      </c>
      <c r="X25" s="51" t="s">
        <v>37</v>
      </c>
      <c r="Y25" s="51" t="s">
        <v>37</v>
      </c>
      <c r="Z25" s="51" t="s">
        <v>37</v>
      </c>
      <c r="AA25" s="51" t="s">
        <v>37</v>
      </c>
    </row>
    <row r="26" spans="1:27">
      <c r="A26" s="32" t="s">
        <v>42</v>
      </c>
      <c r="B26" s="46"/>
      <c r="C26" s="47"/>
      <c r="D26" s="47"/>
      <c r="E26" s="47"/>
      <c r="F26" s="47"/>
      <c r="G26" s="47"/>
      <c r="H26" s="48"/>
      <c r="I26" s="48"/>
      <c r="J26" s="48"/>
      <c r="K26" s="47"/>
      <c r="L26" s="48"/>
      <c r="M26" s="48"/>
      <c r="N26" s="48"/>
      <c r="O26" s="47"/>
      <c r="P26" s="48"/>
      <c r="Q26" s="48"/>
      <c r="R26" s="48"/>
      <c r="S26" s="47"/>
      <c r="T26" s="48"/>
      <c r="U26" s="48"/>
      <c r="V26" s="48"/>
      <c r="W26" s="47"/>
      <c r="X26" s="48"/>
      <c r="Y26" s="48"/>
      <c r="Z26" s="48"/>
      <c r="AA26" s="33"/>
    </row>
    <row r="27" spans="1:27">
      <c r="A27" s="35" t="s">
        <v>43</v>
      </c>
      <c r="B27" s="37" t="str">
        <f>B21</f>
        <v>NVT</v>
      </c>
      <c r="C27" s="37">
        <f>C21</f>
        <v>0</v>
      </c>
      <c r="D27" s="37">
        <f>D21</f>
        <v>11</v>
      </c>
      <c r="E27" s="38">
        <v>673</v>
      </c>
      <c r="F27" s="38">
        <f>F21</f>
        <v>677</v>
      </c>
      <c r="G27" s="38"/>
      <c r="H27" s="51" t="s">
        <v>37</v>
      </c>
      <c r="I27" s="51" t="s">
        <v>37</v>
      </c>
      <c r="J27" s="43">
        <f>J21</f>
        <v>10</v>
      </c>
      <c r="K27" s="39">
        <f>F27+J27</f>
        <v>687</v>
      </c>
      <c r="L27" s="51" t="s">
        <v>37</v>
      </c>
      <c r="M27" s="51" t="s">
        <v>37</v>
      </c>
      <c r="N27" s="43">
        <f>J27</f>
        <v>10</v>
      </c>
      <c r="O27" s="39">
        <f>K27+N27</f>
        <v>697</v>
      </c>
      <c r="P27" s="51" t="s">
        <v>37</v>
      </c>
      <c r="Q27" s="51" t="s">
        <v>37</v>
      </c>
      <c r="R27" s="43">
        <f>N27</f>
        <v>10</v>
      </c>
      <c r="S27" s="39">
        <f>O27+R27</f>
        <v>707</v>
      </c>
      <c r="T27" s="51" t="s">
        <v>37</v>
      </c>
      <c r="U27" s="51" t="s">
        <v>37</v>
      </c>
      <c r="V27" s="43">
        <f>R27</f>
        <v>10</v>
      </c>
      <c r="W27" s="39">
        <f>S27+V27</f>
        <v>717</v>
      </c>
      <c r="X27" s="51" t="s">
        <v>37</v>
      </c>
      <c r="Y27" s="51" t="s">
        <v>37</v>
      </c>
      <c r="Z27" s="43">
        <f>V27</f>
        <v>10</v>
      </c>
      <c r="AA27" s="42">
        <f>W27+Z27</f>
        <v>727</v>
      </c>
    </row>
    <row r="28" spans="1:27">
      <c r="A28" s="54" t="s">
        <v>44</v>
      </c>
      <c r="B28" s="37">
        <v>948</v>
      </c>
      <c r="C28" s="37">
        <v>948</v>
      </c>
      <c r="D28" s="37">
        <v>516</v>
      </c>
      <c r="E28" s="55">
        <v>63572</v>
      </c>
      <c r="F28" s="38">
        <v>63140</v>
      </c>
      <c r="G28" s="38"/>
      <c r="H28" s="43">
        <v>400</v>
      </c>
      <c r="I28" s="44">
        <v>400</v>
      </c>
      <c r="J28" s="44">
        <v>400</v>
      </c>
      <c r="K28" s="39">
        <f>F28+H28+J28-I28</f>
        <v>63540</v>
      </c>
      <c r="L28" s="43">
        <f t="shared" ref="L28:N29" si="22">H28</f>
        <v>400</v>
      </c>
      <c r="M28" s="44">
        <f t="shared" si="22"/>
        <v>400</v>
      </c>
      <c r="N28" s="44">
        <f t="shared" si="22"/>
        <v>400</v>
      </c>
      <c r="O28" s="39">
        <f>K28+L28+N28-M28</f>
        <v>63940</v>
      </c>
      <c r="P28" s="43">
        <f t="shared" ref="P28:R29" si="23">L28</f>
        <v>400</v>
      </c>
      <c r="Q28" s="44">
        <f t="shared" si="23"/>
        <v>400</v>
      </c>
      <c r="R28" s="44">
        <f t="shared" si="23"/>
        <v>400</v>
      </c>
      <c r="S28" s="39">
        <f>O28+P28+R28-Q28</f>
        <v>64340</v>
      </c>
      <c r="T28" s="43">
        <f t="shared" ref="T28:V29" si="24">P28</f>
        <v>400</v>
      </c>
      <c r="U28" s="44">
        <f t="shared" si="24"/>
        <v>400</v>
      </c>
      <c r="V28" s="44">
        <f t="shared" si="24"/>
        <v>400</v>
      </c>
      <c r="W28" s="39">
        <f>S28+T28+V28-U28</f>
        <v>64740</v>
      </c>
      <c r="X28" s="43">
        <f t="shared" ref="X28:Z29" si="25">T28</f>
        <v>400</v>
      </c>
      <c r="Y28" s="44">
        <f t="shared" si="25"/>
        <v>400</v>
      </c>
      <c r="Z28" s="44">
        <f t="shared" si="25"/>
        <v>400</v>
      </c>
      <c r="AA28" s="42">
        <f>W28+X28+Z28-Y28</f>
        <v>65140</v>
      </c>
    </row>
    <row r="29" spans="1:27">
      <c r="A29" s="35" t="s">
        <v>45</v>
      </c>
      <c r="B29" s="51" t="s">
        <v>37</v>
      </c>
      <c r="C29" s="51" t="s">
        <v>37</v>
      </c>
      <c r="D29" s="44">
        <v>6</v>
      </c>
      <c r="E29" s="38"/>
      <c r="F29" s="38">
        <v>48</v>
      </c>
      <c r="G29" s="38"/>
      <c r="H29" s="51" t="s">
        <v>37</v>
      </c>
      <c r="I29" s="51" t="s">
        <v>37</v>
      </c>
      <c r="J29" s="43">
        <v>4</v>
      </c>
      <c r="K29" s="39">
        <f>F29+J29</f>
        <v>52</v>
      </c>
      <c r="L29" s="51" t="str">
        <f t="shared" si="22"/>
        <v>NVT</v>
      </c>
      <c r="M29" s="51" t="str">
        <f t="shared" si="22"/>
        <v>NVT</v>
      </c>
      <c r="N29" s="43">
        <f t="shared" si="22"/>
        <v>4</v>
      </c>
      <c r="O29" s="39">
        <f>K29+N29</f>
        <v>56</v>
      </c>
      <c r="P29" s="51" t="str">
        <f t="shared" si="23"/>
        <v>NVT</v>
      </c>
      <c r="Q29" s="51" t="str">
        <f t="shared" si="23"/>
        <v>NVT</v>
      </c>
      <c r="R29" s="43">
        <f t="shared" si="23"/>
        <v>4</v>
      </c>
      <c r="S29" s="39">
        <f>O29+R29</f>
        <v>60</v>
      </c>
      <c r="T29" s="51" t="str">
        <f t="shared" si="24"/>
        <v>NVT</v>
      </c>
      <c r="U29" s="51" t="str">
        <f t="shared" si="24"/>
        <v>NVT</v>
      </c>
      <c r="V29" s="43">
        <f t="shared" si="24"/>
        <v>4</v>
      </c>
      <c r="W29" s="39">
        <f>S29+V29</f>
        <v>64</v>
      </c>
      <c r="X29" s="51" t="str">
        <f t="shared" si="25"/>
        <v>NVT</v>
      </c>
      <c r="Y29" s="51" t="str">
        <f t="shared" si="25"/>
        <v>NVT</v>
      </c>
      <c r="Z29" s="43">
        <f t="shared" si="25"/>
        <v>4</v>
      </c>
      <c r="AA29" s="42">
        <f>W29+Z29</f>
        <v>68</v>
      </c>
    </row>
    <row r="30" spans="1:27">
      <c r="A30" s="32" t="s">
        <v>46</v>
      </c>
      <c r="B30" s="46"/>
      <c r="C30" s="47"/>
      <c r="D30" s="47"/>
      <c r="E30" s="47"/>
      <c r="F30" s="47"/>
      <c r="G30" s="47"/>
      <c r="H30" s="48"/>
      <c r="I30" s="48"/>
      <c r="J30" s="48"/>
      <c r="K30" s="47"/>
      <c r="L30" s="48"/>
      <c r="M30" s="48"/>
      <c r="N30" s="48"/>
      <c r="O30" s="47"/>
      <c r="P30" s="48"/>
      <c r="Q30" s="48"/>
      <c r="R30" s="48"/>
      <c r="S30" s="47"/>
      <c r="T30" s="48"/>
      <c r="U30" s="48"/>
      <c r="V30" s="48"/>
      <c r="W30" s="47"/>
      <c r="X30" s="48"/>
      <c r="Y30" s="48"/>
      <c r="Z30" s="48"/>
      <c r="AA30" s="33"/>
    </row>
    <row r="31" spans="1:27">
      <c r="A31" s="35" t="s">
        <v>47</v>
      </c>
      <c r="B31" s="37" t="str">
        <f>B27</f>
        <v>NVT</v>
      </c>
      <c r="C31" s="37">
        <f>C27</f>
        <v>0</v>
      </c>
      <c r="D31" s="37">
        <f>D27</f>
        <v>11</v>
      </c>
      <c r="E31" s="38">
        <v>673</v>
      </c>
      <c r="F31" s="38">
        <f>F21</f>
        <v>677</v>
      </c>
      <c r="G31" s="38"/>
      <c r="H31" s="51" t="s">
        <v>37</v>
      </c>
      <c r="I31" s="51" t="s">
        <v>37</v>
      </c>
      <c r="J31" s="43">
        <v>10</v>
      </c>
      <c r="K31" s="39">
        <f>F31+J31</f>
        <v>687</v>
      </c>
      <c r="L31" s="51" t="s">
        <v>37</v>
      </c>
      <c r="M31" s="51" t="s">
        <v>37</v>
      </c>
      <c r="N31" s="43">
        <v>10</v>
      </c>
      <c r="O31" s="39">
        <f>K31+N31</f>
        <v>697</v>
      </c>
      <c r="P31" s="51" t="s">
        <v>37</v>
      </c>
      <c r="Q31" s="51" t="s">
        <v>37</v>
      </c>
      <c r="R31" s="43">
        <v>10</v>
      </c>
      <c r="S31" s="39">
        <f>O31+R31</f>
        <v>707</v>
      </c>
      <c r="T31" s="51" t="s">
        <v>37</v>
      </c>
      <c r="U31" s="51" t="s">
        <v>37</v>
      </c>
      <c r="V31" s="43">
        <v>10</v>
      </c>
      <c r="W31" s="39">
        <f>S31+V31</f>
        <v>717</v>
      </c>
      <c r="X31" s="51" t="s">
        <v>37</v>
      </c>
      <c r="Y31" s="51" t="s">
        <v>37</v>
      </c>
      <c r="Z31" s="43">
        <v>10</v>
      </c>
      <c r="AA31" s="42">
        <f>W31+Z31</f>
        <v>727</v>
      </c>
    </row>
    <row r="32" spans="1:27">
      <c r="A32" s="35" t="s">
        <v>48</v>
      </c>
      <c r="B32" s="37">
        <v>1930</v>
      </c>
      <c r="C32" s="37">
        <v>1930</v>
      </c>
      <c r="D32" s="37">
        <v>1404</v>
      </c>
      <c r="E32" s="38">
        <v>99384</v>
      </c>
      <c r="F32" s="38">
        <v>102721</v>
      </c>
      <c r="G32" s="38"/>
      <c r="H32" s="43">
        <v>2000</v>
      </c>
      <c r="I32" s="44">
        <v>2000</v>
      </c>
      <c r="J32" s="43">
        <v>1000</v>
      </c>
      <c r="K32" s="39">
        <f>F32+H32+J32-I32</f>
        <v>103721</v>
      </c>
      <c r="L32" s="43">
        <v>2106</v>
      </c>
      <c r="M32" s="44">
        <f>L32+N32-($H$32+$J$32-$I$32)</f>
        <v>3416</v>
      </c>
      <c r="N32" s="43">
        <v>2310</v>
      </c>
      <c r="O32" s="39">
        <f>K32+L32+N32-M32</f>
        <v>104721</v>
      </c>
      <c r="P32" s="43">
        <v>4377</v>
      </c>
      <c r="Q32" s="44">
        <f>P32+R32-($H$32+$J$32-$I$32)</f>
        <v>6432</v>
      </c>
      <c r="R32" s="43">
        <v>3055</v>
      </c>
      <c r="S32" s="39">
        <f>O32+P32+R32-Q32</f>
        <v>105721</v>
      </c>
      <c r="T32" s="43">
        <f>P32</f>
        <v>4377</v>
      </c>
      <c r="U32" s="43">
        <f t="shared" ref="U32:V33" si="26">Q32</f>
        <v>6432</v>
      </c>
      <c r="V32" s="43">
        <f t="shared" si="26"/>
        <v>3055</v>
      </c>
      <c r="W32" s="39">
        <f>S32+T32+V32-U32</f>
        <v>106721</v>
      </c>
      <c r="X32" s="43">
        <v>3775</v>
      </c>
      <c r="Y32" s="44">
        <f>X32+Z32-($H$32+$J$32-$I$32)</f>
        <v>5830</v>
      </c>
      <c r="Z32" s="43">
        <v>3055</v>
      </c>
      <c r="AA32" s="42">
        <f>W32+X32+Z32-Y32</f>
        <v>107721</v>
      </c>
    </row>
    <row r="33" spans="1:27">
      <c r="A33" s="35" t="s">
        <v>49</v>
      </c>
      <c r="B33" s="36">
        <v>366</v>
      </c>
      <c r="C33" s="41">
        <v>441</v>
      </c>
      <c r="D33" s="41">
        <v>39</v>
      </c>
      <c r="E33" s="49">
        <v>1692</v>
      </c>
      <c r="F33" s="49">
        <v>1519</v>
      </c>
      <c r="G33" s="49"/>
      <c r="H33" s="40">
        <v>50</v>
      </c>
      <c r="I33" s="41">
        <v>50</v>
      </c>
      <c r="J33" s="41">
        <v>125</v>
      </c>
      <c r="K33" s="42">
        <f>F33+H33+J33-I33</f>
        <v>1644</v>
      </c>
      <c r="L33" s="40">
        <v>99</v>
      </c>
      <c r="M33" s="44">
        <f>L33+N33-($H$33+$J$33-$I$33)</f>
        <v>255</v>
      </c>
      <c r="N33" s="41">
        <v>281</v>
      </c>
      <c r="O33" s="42">
        <f>K33+L33+N33-M33</f>
        <v>1769</v>
      </c>
      <c r="P33" s="40">
        <v>395</v>
      </c>
      <c r="Q33" s="44">
        <f>P33+R33-($H$33+$J$33-$I$33)</f>
        <v>621</v>
      </c>
      <c r="R33" s="41">
        <v>351</v>
      </c>
      <c r="S33" s="42">
        <f>O33+P33+R33-Q33</f>
        <v>1894</v>
      </c>
      <c r="T33" s="43">
        <f>P33</f>
        <v>395</v>
      </c>
      <c r="U33" s="43">
        <f t="shared" si="26"/>
        <v>621</v>
      </c>
      <c r="V33" s="43">
        <f t="shared" si="26"/>
        <v>351</v>
      </c>
      <c r="W33" s="42">
        <f>S33+T33+V33-U33</f>
        <v>2019</v>
      </c>
      <c r="X33" s="43">
        <f>T33</f>
        <v>395</v>
      </c>
      <c r="Y33" s="43">
        <f t="shared" ref="Y33:Z33" si="27">U33</f>
        <v>621</v>
      </c>
      <c r="Z33" s="43">
        <f t="shared" si="27"/>
        <v>351</v>
      </c>
      <c r="AA33" s="42">
        <f>W33+X33+Z33-Y33</f>
        <v>2144</v>
      </c>
    </row>
    <row r="54" spans="1:27">
      <c r="A54" s="8"/>
      <c r="B54" s="8"/>
      <c r="C54" s="8"/>
      <c r="D54" s="8"/>
      <c r="E54" s="8"/>
      <c r="F54" s="8"/>
      <c r="G54" s="8"/>
      <c r="K54" s="8"/>
      <c r="O54" s="8"/>
      <c r="S54" s="8"/>
      <c r="W54" s="8"/>
      <c r="AA54" s="8"/>
    </row>
  </sheetData>
  <pageMargins left="0.70866141732283472" right="0.70866141732283472" top="0.74803149606299213" bottom="0.74803149606299213" header="0.31496062992125984" footer="0.31496062992125984"/>
  <pageSetup paperSize="8" scale="90" orientation="landscape" r:id="rId1"/>
  <headerFooter>
    <oddHeader>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"/>
  <sheetViews>
    <sheetView workbookViewId="0">
      <selection activeCell="A3" sqref="A3:F3"/>
    </sheetView>
  </sheetViews>
  <sheetFormatPr defaultRowHeight="12.75"/>
  <cols>
    <col min="1" max="1" width="19.140625" customWidth="1"/>
    <col min="2" max="2" width="21.42578125" bestFit="1" customWidth="1"/>
    <col min="3" max="3" width="20.85546875" customWidth="1"/>
    <col min="4" max="4" width="21.85546875" bestFit="1" customWidth="1"/>
    <col min="5" max="5" width="34.28515625" bestFit="1" customWidth="1"/>
    <col min="6" max="6" width="24.140625" customWidth="1"/>
    <col min="7" max="7" width="13.85546875" customWidth="1"/>
    <col min="8" max="8" width="13.42578125" bestFit="1" customWidth="1"/>
    <col min="9" max="9" width="10" bestFit="1" customWidth="1"/>
    <col min="10" max="10" width="16" customWidth="1"/>
    <col min="11" max="11" width="19.28515625" customWidth="1"/>
  </cols>
  <sheetData>
    <row r="1" spans="1:6">
      <c r="A1" s="3" t="s">
        <v>1033</v>
      </c>
    </row>
    <row r="2" spans="1:6" ht="13.5" thickBot="1">
      <c r="A2" s="3"/>
    </row>
    <row r="3" spans="1:6" ht="13.5" thickBot="1">
      <c r="A3" s="159" t="s">
        <v>995</v>
      </c>
      <c r="B3" s="160" t="b">
        <v>1</v>
      </c>
      <c r="C3" s="161" t="s">
        <v>996</v>
      </c>
      <c r="D3" s="162" t="s">
        <v>997</v>
      </c>
      <c r="E3" s="162" t="s">
        <v>998</v>
      </c>
      <c r="F3" s="162" t="s">
        <v>3</v>
      </c>
    </row>
    <row r="4" spans="1:6" ht="26.25" thickBot="1">
      <c r="A4" s="163" t="s">
        <v>999</v>
      </c>
      <c r="B4" s="164" t="s">
        <v>1000</v>
      </c>
      <c r="C4" s="164" t="s">
        <v>1001</v>
      </c>
      <c r="D4" s="165">
        <v>2017</v>
      </c>
      <c r="E4" s="165">
        <v>27</v>
      </c>
      <c r="F4" s="165" t="s">
        <v>1002</v>
      </c>
    </row>
    <row r="5" spans="1:6" ht="13.5" thickBot="1">
      <c r="A5" s="163" t="s">
        <v>1003</v>
      </c>
      <c r="B5" s="164" t="s">
        <v>1004</v>
      </c>
      <c r="C5" s="164" t="s">
        <v>1005</v>
      </c>
      <c r="D5" s="165">
        <v>2017</v>
      </c>
      <c r="E5" s="165">
        <v>4.9000000000000004</v>
      </c>
      <c r="F5" s="165" t="s">
        <v>1002</v>
      </c>
    </row>
    <row r="6" spans="1:6" ht="26.25" thickBot="1">
      <c r="A6" s="163" t="s">
        <v>1006</v>
      </c>
      <c r="B6" s="164" t="s">
        <v>1000</v>
      </c>
      <c r="C6" s="164" t="s">
        <v>1001</v>
      </c>
      <c r="D6" s="165">
        <v>2018</v>
      </c>
      <c r="E6" s="165" t="s">
        <v>1007</v>
      </c>
      <c r="F6" s="165" t="s">
        <v>1002</v>
      </c>
    </row>
    <row r="7" spans="1:6" ht="26.25" thickBot="1">
      <c r="A7" s="163" t="s">
        <v>1008</v>
      </c>
      <c r="B7" s="164" t="s">
        <v>1004</v>
      </c>
      <c r="C7" s="164" t="s">
        <v>1009</v>
      </c>
      <c r="D7" s="165">
        <v>2018</v>
      </c>
      <c r="E7" s="165" t="s">
        <v>1010</v>
      </c>
      <c r="F7" s="165" t="s">
        <v>1002</v>
      </c>
    </row>
    <row r="8" spans="1:6" ht="13.5" thickBot="1">
      <c r="A8" s="163" t="s">
        <v>1011</v>
      </c>
      <c r="B8" s="164" t="s">
        <v>1012</v>
      </c>
      <c r="C8" s="164" t="s">
        <v>1005</v>
      </c>
      <c r="D8" s="165">
        <v>2018</v>
      </c>
      <c r="E8" s="165" t="s">
        <v>1013</v>
      </c>
      <c r="F8" s="165" t="s">
        <v>1002</v>
      </c>
    </row>
    <row r="9" spans="1:6" ht="26.25" thickBot="1">
      <c r="A9" s="163" t="s">
        <v>1014</v>
      </c>
      <c r="B9" s="164" t="s">
        <v>1012</v>
      </c>
      <c r="C9" s="164" t="s">
        <v>1009</v>
      </c>
      <c r="D9" s="165">
        <v>2018</v>
      </c>
      <c r="E9" s="165">
        <v>15</v>
      </c>
      <c r="F9" s="165" t="s">
        <v>1002</v>
      </c>
    </row>
    <row r="10" spans="1:6" ht="26.25" thickBot="1">
      <c r="A10" s="163" t="s">
        <v>1015</v>
      </c>
      <c r="B10" s="164" t="s">
        <v>1012</v>
      </c>
      <c r="C10" s="164" t="s">
        <v>1009</v>
      </c>
      <c r="D10" s="165">
        <v>2018</v>
      </c>
      <c r="E10" s="165">
        <v>7</v>
      </c>
      <c r="F10" s="165" t="s">
        <v>1016</v>
      </c>
    </row>
    <row r="11" spans="1:6" ht="26.25" thickBot="1">
      <c r="A11" s="163" t="s">
        <v>1011</v>
      </c>
      <c r="B11" s="164" t="s">
        <v>1012</v>
      </c>
      <c r="C11" s="164" t="s">
        <v>1009</v>
      </c>
      <c r="D11" s="165">
        <v>2018</v>
      </c>
      <c r="E11" s="165" t="s">
        <v>1017</v>
      </c>
      <c r="F11" s="165" t="s">
        <v>1002</v>
      </c>
    </row>
  </sheetData>
  <pageMargins left="0.70866141732283472" right="0.70866141732283472" top="0.74803149606299213" bottom="0.74803149606299213" header="0.31496062992125984" footer="0.31496062992125984"/>
  <pageSetup paperSize="8" scale="90" orientation="landscape" verticalDpi="0" r:id="rId1"/>
  <headerFooter>
    <oddHeader>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92D050"/>
  </sheetPr>
  <dimension ref="A1:F15"/>
  <sheetViews>
    <sheetView workbookViewId="0">
      <selection activeCell="A3" sqref="A3:F3"/>
    </sheetView>
  </sheetViews>
  <sheetFormatPr defaultRowHeight="12.75"/>
  <cols>
    <col min="1" max="1" width="11.85546875" customWidth="1"/>
    <col min="2" max="2" width="19" customWidth="1"/>
    <col min="3" max="3" width="10.28515625" customWidth="1"/>
    <col min="4" max="4" width="30.140625" bestFit="1" customWidth="1"/>
    <col min="5" max="5" width="31" bestFit="1" customWidth="1"/>
    <col min="6" max="6" width="21.85546875" customWidth="1"/>
    <col min="7" max="7" width="15.28515625" customWidth="1"/>
    <col min="8" max="8" width="14.7109375" customWidth="1"/>
    <col min="9" max="9" width="13.42578125" customWidth="1"/>
    <col min="10" max="10" width="16.85546875" customWidth="1"/>
  </cols>
  <sheetData>
    <row r="1" spans="1:6">
      <c r="A1" s="3" t="s">
        <v>1032</v>
      </c>
    </row>
    <row r="2" spans="1:6" ht="13.5" thickBot="1">
      <c r="A2" s="2"/>
    </row>
    <row r="3" spans="1:6" ht="13.5" thickBot="1">
      <c r="A3" s="166" t="s">
        <v>995</v>
      </c>
      <c r="B3" s="167" t="b">
        <v>1</v>
      </c>
      <c r="C3" s="162" t="s">
        <v>996</v>
      </c>
      <c r="D3" s="162" t="s">
        <v>997</v>
      </c>
      <c r="E3" s="162" t="s">
        <v>998</v>
      </c>
      <c r="F3" s="162" t="s">
        <v>3</v>
      </c>
    </row>
    <row r="4" spans="1:6" ht="26.25" thickBot="1">
      <c r="A4" s="168" t="s">
        <v>1018</v>
      </c>
      <c r="B4" s="165" t="s">
        <v>938</v>
      </c>
      <c r="C4" s="165" t="s">
        <v>1019</v>
      </c>
      <c r="D4" s="165">
        <v>2017</v>
      </c>
      <c r="E4" s="165">
        <v>3</v>
      </c>
      <c r="F4" s="165" t="s">
        <v>1002</v>
      </c>
    </row>
    <row r="5" spans="1:6" ht="26.25" thickBot="1">
      <c r="A5" s="168" t="s">
        <v>1020</v>
      </c>
      <c r="B5" s="165" t="s">
        <v>1000</v>
      </c>
      <c r="C5" s="165" t="s">
        <v>1019</v>
      </c>
      <c r="D5" s="165">
        <v>2017</v>
      </c>
      <c r="E5" s="165">
        <v>3.3</v>
      </c>
      <c r="F5" s="165" t="s">
        <v>1002</v>
      </c>
    </row>
    <row r="6" spans="1:6" ht="13.5" thickBot="1">
      <c r="A6" s="168" t="s">
        <v>1021</v>
      </c>
      <c r="B6" s="165" t="s">
        <v>1012</v>
      </c>
      <c r="C6" s="165" t="s">
        <v>4</v>
      </c>
      <c r="D6" s="165">
        <v>2017</v>
      </c>
      <c r="E6" s="165">
        <v>1.25</v>
      </c>
      <c r="F6" s="165" t="s">
        <v>1002</v>
      </c>
    </row>
    <row r="7" spans="1:6" ht="26.25" thickBot="1">
      <c r="A7" s="168" t="s">
        <v>1022</v>
      </c>
      <c r="B7" s="165" t="s">
        <v>1000</v>
      </c>
      <c r="C7" s="165" t="s">
        <v>1019</v>
      </c>
      <c r="D7" s="165">
        <v>2017</v>
      </c>
      <c r="E7" s="165">
        <v>2.9</v>
      </c>
      <c r="F7" s="165" t="s">
        <v>1002</v>
      </c>
    </row>
    <row r="8" spans="1:6" ht="26.25" thickBot="1">
      <c r="A8" s="168" t="s">
        <v>1023</v>
      </c>
      <c r="B8" s="165" t="s">
        <v>1000</v>
      </c>
      <c r="C8" s="165" t="s">
        <v>1019</v>
      </c>
      <c r="D8" s="165">
        <v>2017</v>
      </c>
      <c r="E8" s="165">
        <v>2</v>
      </c>
      <c r="F8" s="165" t="s">
        <v>1002</v>
      </c>
    </row>
    <row r="9" spans="1:6" ht="26.25" thickBot="1">
      <c r="A9" s="168" t="s">
        <v>1003</v>
      </c>
      <c r="B9" s="165" t="s">
        <v>1004</v>
      </c>
      <c r="C9" s="165" t="s">
        <v>1019</v>
      </c>
      <c r="D9" s="165">
        <v>2017</v>
      </c>
      <c r="E9" s="165">
        <v>1</v>
      </c>
      <c r="F9" s="165" t="s">
        <v>1002</v>
      </c>
    </row>
    <row r="10" spans="1:6" ht="26.25" thickBot="1">
      <c r="A10" s="168" t="s">
        <v>1024</v>
      </c>
      <c r="B10" s="165" t="s">
        <v>1000</v>
      </c>
      <c r="C10" s="165" t="s">
        <v>1019</v>
      </c>
      <c r="D10" s="165">
        <v>2018</v>
      </c>
      <c r="E10" s="165">
        <v>2</v>
      </c>
      <c r="F10" s="165" t="s">
        <v>1002</v>
      </c>
    </row>
    <row r="11" spans="1:6" ht="26.25" thickBot="1">
      <c r="A11" s="168" t="s">
        <v>1025</v>
      </c>
      <c r="B11" s="165" t="s">
        <v>1000</v>
      </c>
      <c r="C11" s="165" t="s">
        <v>1019</v>
      </c>
      <c r="D11" s="165">
        <v>2018</v>
      </c>
      <c r="E11" s="165">
        <v>2</v>
      </c>
      <c r="F11" s="165" t="s">
        <v>1002</v>
      </c>
    </row>
    <row r="12" spans="1:6" ht="26.25" thickBot="1">
      <c r="A12" s="168" t="s">
        <v>1026</v>
      </c>
      <c r="B12" s="165" t="s">
        <v>1000</v>
      </c>
      <c r="C12" s="165" t="s">
        <v>1019</v>
      </c>
      <c r="D12" s="165">
        <v>2018</v>
      </c>
      <c r="E12" s="165" t="s">
        <v>1027</v>
      </c>
      <c r="F12" s="165" t="s">
        <v>1002</v>
      </c>
    </row>
    <row r="13" spans="1:6" ht="26.25" thickBot="1">
      <c r="A13" s="168" t="s">
        <v>1028</v>
      </c>
      <c r="B13" s="165" t="s">
        <v>1000</v>
      </c>
      <c r="C13" s="165" t="s">
        <v>1019</v>
      </c>
      <c r="D13" s="165">
        <v>2018</v>
      </c>
      <c r="E13" s="165">
        <v>5</v>
      </c>
      <c r="F13" s="165" t="s">
        <v>1002</v>
      </c>
    </row>
    <row r="14" spans="1:6" ht="26.25" thickBot="1">
      <c r="A14" s="168" t="s">
        <v>1029</v>
      </c>
      <c r="B14" s="165" t="s">
        <v>1000</v>
      </c>
      <c r="C14" s="165" t="s">
        <v>1019</v>
      </c>
      <c r="D14" s="165">
        <v>2018</v>
      </c>
      <c r="E14" s="165" t="s">
        <v>1030</v>
      </c>
      <c r="F14" s="165" t="s">
        <v>1002</v>
      </c>
    </row>
    <row r="15" spans="1:6" ht="26.25" thickBot="1">
      <c r="A15" s="168" t="s">
        <v>1014</v>
      </c>
      <c r="B15" s="165" t="s">
        <v>1012</v>
      </c>
      <c r="C15" s="165" t="s">
        <v>1031</v>
      </c>
      <c r="D15" s="165">
        <v>2018</v>
      </c>
      <c r="E15" s="165">
        <v>8</v>
      </c>
      <c r="F15" s="165" t="s">
        <v>1016</v>
      </c>
    </row>
  </sheetData>
  <pageMargins left="0.70866141732283472" right="0.70866141732283472" top="0.74803149606299213" bottom="0.74803149606299213" header="0.31496062992125984" footer="0.31496062992125984"/>
  <pageSetup paperSize="8" scale="90" orientation="landscape" verticalDpi="0" r:id="rId1"/>
  <headerFooter>
    <oddHeader>&amp;F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92D050"/>
  </sheetPr>
  <dimension ref="A1:E7"/>
  <sheetViews>
    <sheetView workbookViewId="0">
      <selection activeCell="A3" sqref="A3:F3"/>
    </sheetView>
  </sheetViews>
  <sheetFormatPr defaultRowHeight="12.75"/>
  <cols>
    <col min="1" max="1" width="26.140625" bestFit="1" customWidth="1"/>
    <col min="2" max="2" width="17" customWidth="1"/>
    <col min="3" max="3" width="24.85546875" customWidth="1"/>
    <col min="4" max="4" width="10.42578125" bestFit="1" customWidth="1"/>
    <col min="5" max="5" width="13.140625" bestFit="1" customWidth="1"/>
    <col min="6" max="6" width="25.140625" bestFit="1" customWidth="1"/>
    <col min="7" max="7" width="17.7109375" bestFit="1" customWidth="1"/>
    <col min="8" max="8" width="16.140625" bestFit="1" customWidth="1"/>
    <col min="9" max="9" width="18.5703125" bestFit="1" customWidth="1"/>
  </cols>
  <sheetData>
    <row r="1" spans="1:5">
      <c r="A1" s="3" t="s">
        <v>1034</v>
      </c>
    </row>
    <row r="2" spans="1:5" ht="13.5" thickBot="1">
      <c r="A2" s="2"/>
    </row>
    <row r="3" spans="1:5" ht="39" thickBot="1">
      <c r="A3" s="159" t="s">
        <v>995</v>
      </c>
      <c r="B3" s="160" t="b">
        <v>1</v>
      </c>
      <c r="C3" s="161" t="s">
        <v>996</v>
      </c>
      <c r="D3" s="162" t="s">
        <v>997</v>
      </c>
      <c r="E3" s="162" t="s">
        <v>998</v>
      </c>
    </row>
    <row r="4" spans="1:5" ht="13.5" thickBot="1">
      <c r="A4" s="169" t="s">
        <v>1011</v>
      </c>
      <c r="B4" s="170" t="s">
        <v>1012</v>
      </c>
      <c r="C4" s="170" t="s">
        <v>1005</v>
      </c>
      <c r="D4" s="171">
        <v>2018</v>
      </c>
      <c r="E4" s="171" t="s">
        <v>1013</v>
      </c>
    </row>
    <row r="5" spans="1:5" ht="13.5" thickBot="1">
      <c r="A5" s="172" t="s">
        <v>1014</v>
      </c>
      <c r="B5" s="164" t="s">
        <v>1012</v>
      </c>
      <c r="C5" s="164" t="s">
        <v>1031</v>
      </c>
      <c r="D5" s="165">
        <v>2018</v>
      </c>
      <c r="E5" s="165">
        <v>8</v>
      </c>
    </row>
    <row r="6" spans="1:5" ht="26.25" thickBot="1">
      <c r="A6" s="163" t="s">
        <v>1015</v>
      </c>
      <c r="B6" s="164" t="s">
        <v>1012</v>
      </c>
      <c r="C6" s="164" t="s">
        <v>1009</v>
      </c>
      <c r="D6" s="165">
        <v>2018</v>
      </c>
      <c r="E6" s="165">
        <v>7</v>
      </c>
    </row>
    <row r="7" spans="1:5" ht="26.25" thickBot="1">
      <c r="A7" s="163" t="s">
        <v>1011</v>
      </c>
      <c r="B7" s="164" t="s">
        <v>1012</v>
      </c>
      <c r="C7" s="164" t="s">
        <v>1009</v>
      </c>
      <c r="D7" s="165">
        <v>2018</v>
      </c>
      <c r="E7" s="165" t="s">
        <v>1017</v>
      </c>
    </row>
  </sheetData>
  <pageMargins left="0.70866141732283472" right="0.70866141732283472" top="0.74803149606299213" bottom="0.74803149606299213" header="0.31496062992125984" footer="0.31496062992125984"/>
  <pageSetup paperSize="8" scale="90" orientation="landscape" verticalDpi="0" r:id="rId1"/>
  <headerFooter>
    <oddHeader>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BEB95A086FD94BB1787C78B932B2D3" ma:contentTypeVersion="10" ma:contentTypeDescription="Een nieuw document maken." ma:contentTypeScope="" ma:versionID="d323ddf9b30bdc5442b6e4c63834179e">
  <xsd:schema xmlns:xsd="http://www.w3.org/2001/XMLSchema" xmlns:xs="http://www.w3.org/2001/XMLSchema" xmlns:p="http://schemas.microsoft.com/office/2006/metadata/properties" xmlns:ns2="a12958ee-c455-49ea-ad9d-526e393985ae" xmlns:ns3="f95f4fcd-f460-4558-ac4c-e7acdae38f48" targetNamespace="http://schemas.microsoft.com/office/2006/metadata/properties" ma:root="true" ma:fieldsID="944ddc57d8ea2e019d8c0159f44b8726" ns2:_="" ns3:_="">
    <xsd:import namespace="a12958ee-c455-49ea-ad9d-526e393985ae"/>
    <xsd:import namespace="f95f4fcd-f460-4558-ac4c-e7acdae38f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Omerking" minOccurs="0"/>
                <xsd:element ref="ns3:Opmerkin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958ee-c455-49ea-ad9d-526e393985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5f4fcd-f460-4558-ac4c-e7acdae38f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Omerking" ma:index="16" nillable="true" ma:displayName="Opmerking" ma:description="belangrijke info mbt dit bestand" ma:internalName="Omerking">
      <xsd:simpleType>
        <xsd:restriction base="dms:Text">
          <xsd:maxLength value="255"/>
        </xsd:restriction>
      </xsd:simpleType>
    </xsd:element>
    <xsd:element name="Opmerkingen" ma:index="17" nillable="true" ma:displayName="Opmerkingen" ma:internalName="Opmerking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merking xmlns="f95f4fcd-f460-4558-ac4c-e7acdae38f48" xsi:nil="true"/>
    <Opmerkingen xmlns="f95f4fcd-f460-4558-ac4c-e7acdae38f48" xsi:nil="true"/>
  </documentManagement>
</p:properties>
</file>

<file path=customXml/itemProps1.xml><?xml version="1.0" encoding="utf-8"?>
<ds:datastoreItem xmlns:ds="http://schemas.openxmlformats.org/officeDocument/2006/customXml" ds:itemID="{CCC85856-D876-4F3E-9346-37F323F47757}"/>
</file>

<file path=customXml/itemProps2.xml><?xml version="1.0" encoding="utf-8"?>
<ds:datastoreItem xmlns:ds="http://schemas.openxmlformats.org/officeDocument/2006/customXml" ds:itemID="{B063DBB5-637A-4E83-A68E-D35973BAAB63}"/>
</file>

<file path=customXml/itemProps3.xml><?xml version="1.0" encoding="utf-8"?>
<ds:datastoreItem xmlns:ds="http://schemas.openxmlformats.org/officeDocument/2006/customXml" ds:itemID="{A7254571-7C80-4A90-9B49-569A72A04CA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2</vt:i4>
      </vt:variant>
    </vt:vector>
  </HeadingPairs>
  <TitlesOfParts>
    <vt:vector size="9" baseType="lpstr">
      <vt:lpstr>feederpieken</vt:lpstr>
      <vt:lpstr>verschakelingen TS</vt:lpstr>
      <vt:lpstr>Overzicht Ruggengraat</vt:lpstr>
      <vt:lpstr>gegevenstabel</vt:lpstr>
      <vt:lpstr>overzicht &gt; 1MW injectie</vt:lpstr>
      <vt:lpstr>overzicht &gt;1MW projecten afname</vt:lpstr>
      <vt:lpstr>niet-aansluitbare projecten</vt:lpstr>
      <vt:lpstr>feederpieken!Afdrukbereik</vt:lpstr>
      <vt:lpstr>feederpieken!Afdruktitels</vt:lpstr>
    </vt:vector>
  </TitlesOfParts>
  <Company>Eandis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Soens Joris</dc:creator>
  <cp:lastModifiedBy>Van Laeken Dominiek</cp:lastModifiedBy>
  <cp:lastPrinted>2016-05-20T09:56:31Z</cp:lastPrinted>
  <dcterms:created xsi:type="dcterms:W3CDTF">2014-02-21T14:51:06Z</dcterms:created>
  <dcterms:modified xsi:type="dcterms:W3CDTF">2018-05-30T08:25:38Z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Werkblad uit W  07_0016 08_ON 07_NWP 03_PBAP B2019 - 2023 Regulering VREG 2019-2023 ELEKTRICITEIT Investeringsplan Infrax ELEK  investeringsplan 2019-2022 Infrax.docx</vt:lpwstr>
  </property>
  <property fmtid="{D5CDD505-2E9C-101B-9397-08002B2CF9AE}" pid="3" name="ContentTypeId">
    <vt:lpwstr>0x01010085BEB95A086FD94BB1787C78B932B2D3</vt:lpwstr>
  </property>
</Properties>
</file>